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48" yWindow="-24" windowWidth="13308" windowHeight="10080" tabRatio="421"/>
  </bookViews>
  <sheets>
    <sheet name="MILKBATH" sheetId="1" r:id="rId1"/>
    <sheet name="DOSSIER" sheetId="9" state="hidden" r:id="rId2"/>
    <sheet name="CONTRAT" sheetId="3" state="hidden" r:id="rId3"/>
    <sheet name="ACCOMPTE" sheetId="4" state="hidden" r:id="rId4"/>
    <sheet name="CGV" sheetId="13" state="hidden" r:id="rId5"/>
    <sheet name="FACTURE" sheetId="5" state="hidden" r:id="rId6"/>
    <sheet name="AUTORISATION DE PUBLICATION" sheetId="12" state="hidden" r:id="rId7"/>
    <sheet name="RAPPEL" sheetId="10" state="hidden" r:id="rId8"/>
    <sheet name="BASE PRODUITS" sheetId="6" state="hidden" r:id="rId9"/>
  </sheets>
  <externalReferences>
    <externalReference r:id="rId10"/>
    <externalReference r:id="rId11"/>
  </externalReferences>
  <definedNames>
    <definedName name="PA" localSheetId="1">DOSSIER!$A$2:$I$69</definedName>
    <definedName name="PA" localSheetId="7">#REF!</definedName>
    <definedName name="PA">MILKBATH!$A$2:$I$69</definedName>
    <definedName name="TotalDépensesMensuelles" localSheetId="3">SUM(#REF!)</definedName>
    <definedName name="TotalDépensesMensuelles" localSheetId="6">SUM(#REF!)</definedName>
    <definedName name="TotalDépensesMensuelles" localSheetId="8">SUM(#REF!)</definedName>
    <definedName name="TotalDépensesMensuelles" localSheetId="2">SUM(#REF!)</definedName>
    <definedName name="TotalDépensesMensuelles" localSheetId="1">SUM(#REF!)</definedName>
    <definedName name="TotalDépensesMensuelles" localSheetId="5">SUM(#REF!)</definedName>
    <definedName name="TotalDépensesMensuelles">SUM(#REF!)</definedName>
    <definedName name="TotalRevenusMensuels" localSheetId="3">SUM(#REF!)</definedName>
    <definedName name="TotalRevenusMensuels" localSheetId="6">SUM(#REF!)</definedName>
    <definedName name="TotalRevenusMensuels" localSheetId="8">SUM(#REF!)</definedName>
    <definedName name="TotalRevenusMensuels" localSheetId="2">SUM(#REF!)</definedName>
    <definedName name="TotalRevenusMensuels" localSheetId="1">SUM(#REF!)</definedName>
    <definedName name="TotalRevenusMensuels" localSheetId="5">SUM(#REF!)</definedName>
    <definedName name="TotalRevenusMensuels">SUM(#REF!)</definedName>
    <definedName name="Z_7CC668C6_3844_4CC0_92CD_1DDF109DC849_.wvu.PrintArea" localSheetId="1" hidden="1">DOSSIER!$A$1:$I$67</definedName>
    <definedName name="Z_7CC668C6_3844_4CC0_92CD_1DDF109DC849_.wvu.PrintArea" localSheetId="0" hidden="1">MILKBATH!$A$1:$I$67</definedName>
    <definedName name="_xlnm.Print_Area" localSheetId="3">ACCOMPTE!$A$1:$I$65</definedName>
    <definedName name="_xlnm.Print_Area" localSheetId="6">'AUTORISATION DE PUBLICATION'!$A$2:$I$43</definedName>
    <definedName name="_xlnm.Print_Area" localSheetId="4">CGV!$A$1:$C$114</definedName>
    <definedName name="_xlnm.Print_Area" localSheetId="2">CONTRAT!$A$1:$I$51</definedName>
    <definedName name="_xlnm.Print_Area" localSheetId="1">DOSSIER!$A$1:$K$76</definedName>
    <definedName name="_xlnm.Print_Area" localSheetId="5">FACTURE!$A$1:$I$66</definedName>
    <definedName name="_xlnm.Print_Area" localSheetId="0">MILKBATH!$A$1:$I$69</definedName>
  </definedNames>
  <calcPr calcId="125725"/>
  <customWorkbookViews>
    <customWorkbookView name="PAGE" guid="{7CC668C6-3844-4CC0-92CD-1DDF109DC849}" maximized="1" xWindow="1" yWindow="1" windowWidth="1600" windowHeight="670" tabRatio="136" activeSheetId="1"/>
  </customWorkbookViews>
</workbook>
</file>

<file path=xl/calcChain.xml><?xml version="1.0" encoding="utf-8"?>
<calcChain xmlns="http://schemas.openxmlformats.org/spreadsheetml/2006/main">
  <c r="B39" i="12"/>
  <c r="G16"/>
  <c r="D16"/>
  <c r="E13"/>
  <c r="E11"/>
  <c r="E9"/>
  <c r="G48" i="6"/>
  <c r="G46"/>
  <c r="G45"/>
  <c r="G44"/>
  <c r="G43"/>
  <c r="G42"/>
  <c r="G41"/>
  <c r="G40"/>
  <c r="G39"/>
  <c r="G38"/>
  <c r="G37"/>
  <c r="G36"/>
  <c r="G35"/>
  <c r="G34"/>
  <c r="G33"/>
  <c r="G32"/>
  <c r="G31"/>
  <c r="G30"/>
  <c r="G29"/>
  <c r="G28"/>
  <c r="G27"/>
  <c r="G26"/>
  <c r="G25"/>
  <c r="G24"/>
  <c r="G23"/>
  <c r="G22"/>
  <c r="G21"/>
  <c r="G20"/>
  <c r="G19"/>
  <c r="G18"/>
  <c r="G17"/>
  <c r="G16"/>
  <c r="G15"/>
  <c r="G14"/>
  <c r="G13"/>
  <c r="G12"/>
  <c r="G11"/>
  <c r="G10"/>
  <c r="G9"/>
  <c r="G8"/>
  <c r="B44" i="3"/>
  <c r="G40"/>
  <c r="D31" i="9"/>
  <c r="H25"/>
  <c r="E25"/>
  <c r="I31"/>
  <c r="I29"/>
  <c r="G29"/>
  <c r="G20"/>
  <c r="G44"/>
  <c r="E44"/>
  <c r="C44"/>
  <c r="C69"/>
  <c r="D15"/>
  <c r="C22" i="3"/>
  <c r="G20"/>
  <c r="H20"/>
  <c r="G15" i="9"/>
  <c r="F15"/>
  <c r="D24" i="5"/>
  <c r="D23" i="4"/>
  <c r="D24"/>
  <c r="H16" i="5"/>
  <c r="D6"/>
  <c r="G6"/>
  <c r="D40" s="1"/>
  <c r="D5" i="4"/>
  <c r="H15"/>
  <c r="F50" i="9"/>
  <c r="H48"/>
  <c r="E48"/>
  <c r="H46"/>
  <c r="I34"/>
  <c r="G34"/>
  <c r="E34"/>
  <c r="I23"/>
  <c r="H23"/>
  <c r="E23"/>
  <c r="D20"/>
  <c r="G18"/>
  <c r="D18"/>
  <c r="I15"/>
  <c r="H13"/>
  <c r="F13"/>
  <c r="D13"/>
  <c r="D11"/>
  <c r="D29" i="4"/>
  <c r="D28"/>
  <c r="D27"/>
  <c r="D26"/>
  <c r="D25"/>
  <c r="D22"/>
  <c r="D29" i="5"/>
  <c r="D30"/>
  <c r="D28"/>
  <c r="D27"/>
  <c r="D26"/>
  <c r="D23"/>
  <c r="G14" i="4"/>
  <c r="G13"/>
  <c r="G12"/>
  <c r="G11"/>
  <c r="F10"/>
  <c r="D41"/>
  <c r="F8"/>
  <c r="D42" i="5"/>
  <c r="G15"/>
  <c r="G13"/>
  <c r="G14"/>
  <c r="G12"/>
  <c r="F11"/>
  <c r="F9"/>
  <c r="K52"/>
  <c r="H52"/>
  <c r="L52" s="1"/>
  <c r="L51"/>
  <c r="K51"/>
  <c r="L50"/>
  <c r="K50"/>
  <c r="L49"/>
  <c r="K49"/>
  <c r="K48"/>
  <c r="L47"/>
  <c r="K47"/>
  <c r="K46"/>
  <c r="H46"/>
  <c r="L48" s="1"/>
  <c r="K45"/>
  <c r="L44"/>
  <c r="K44"/>
  <c r="H44"/>
  <c r="L46" s="1"/>
  <c r="L43"/>
  <c r="K43"/>
  <c r="H43"/>
  <c r="L45"/>
  <c r="L42"/>
  <c r="K42"/>
  <c r="L41"/>
  <c r="K41"/>
  <c r="L40"/>
  <c r="K40"/>
  <c r="K39"/>
  <c r="H39"/>
  <c r="L39" s="1"/>
  <c r="K38"/>
  <c r="H38"/>
  <c r="L38"/>
  <c r="K37"/>
  <c r="H37"/>
  <c r="L37" s="1"/>
  <c r="L36"/>
  <c r="K36"/>
  <c r="H36"/>
  <c r="K35"/>
  <c r="H35"/>
  <c r="L35" s="1"/>
  <c r="L34"/>
  <c r="K34"/>
  <c r="L33"/>
  <c r="K33"/>
  <c r="L32"/>
  <c r="K32"/>
  <c r="L31"/>
  <c r="K31"/>
  <c r="L30"/>
  <c r="K30"/>
  <c r="L29"/>
  <c r="K29"/>
  <c r="L28"/>
  <c r="K28"/>
  <c r="L27"/>
  <c r="K27"/>
  <c r="L26"/>
  <c r="K26"/>
  <c r="L25"/>
  <c r="K25"/>
  <c r="L24"/>
  <c r="K24"/>
  <c r="L23"/>
  <c r="K23"/>
  <c r="L22"/>
  <c r="K22"/>
  <c r="Q14"/>
  <c r="P14"/>
  <c r="K51" i="4"/>
  <c r="H51"/>
  <c r="L51"/>
  <c r="L50"/>
  <c r="K50"/>
  <c r="L49"/>
  <c r="K49"/>
  <c r="L48"/>
  <c r="K48"/>
  <c r="K47"/>
  <c r="K46"/>
  <c r="K45"/>
  <c r="H45"/>
  <c r="L47" s="1"/>
  <c r="K44"/>
  <c r="H44"/>
  <c r="L46" s="1"/>
  <c r="L43"/>
  <c r="K43"/>
  <c r="H43"/>
  <c r="L45"/>
  <c r="L42"/>
  <c r="K42"/>
  <c r="H42"/>
  <c r="L44" s="1"/>
  <c r="L41"/>
  <c r="K41"/>
  <c r="L40"/>
  <c r="K40"/>
  <c r="L39"/>
  <c r="K39"/>
  <c r="D39"/>
  <c r="K38"/>
  <c r="H38"/>
  <c r="L38"/>
  <c r="K37"/>
  <c r="H37"/>
  <c r="L37" s="1"/>
  <c r="L36"/>
  <c r="K36"/>
  <c r="H36"/>
  <c r="K35"/>
  <c r="H35"/>
  <c r="L35" s="1"/>
  <c r="K34"/>
  <c r="H34"/>
  <c r="L34"/>
  <c r="L33"/>
  <c r="K33"/>
  <c r="H33"/>
  <c r="K32"/>
  <c r="H32"/>
  <c r="L32" s="1"/>
  <c r="K31"/>
  <c r="H31"/>
  <c r="L31" s="1"/>
  <c r="L30"/>
  <c r="K30"/>
  <c r="L29"/>
  <c r="K29"/>
  <c r="L28"/>
  <c r="K28"/>
  <c r="L27"/>
  <c r="K27"/>
  <c r="L26"/>
  <c r="K26"/>
  <c r="L25"/>
  <c r="K25"/>
  <c r="L24"/>
  <c r="K24"/>
  <c r="L23"/>
  <c r="K23"/>
  <c r="K22"/>
  <c r="L22"/>
  <c r="L21"/>
  <c r="K21"/>
  <c r="Q13"/>
  <c r="P13"/>
  <c r="D11" i="3"/>
  <c r="E9"/>
  <c r="C40" s="1"/>
  <c r="H22"/>
  <c r="E22"/>
  <c r="F13"/>
  <c r="D13"/>
  <c r="D20"/>
  <c r="G18"/>
  <c r="I18" s="1"/>
  <c r="D18"/>
  <c r="H40" i="5"/>
  <c r="H42"/>
  <c r="H39" i="4"/>
  <c r="H41" s="1"/>
  <c r="L52" l="1"/>
  <c r="L53" i="5"/>
</calcChain>
</file>

<file path=xl/sharedStrings.xml><?xml version="1.0" encoding="utf-8"?>
<sst xmlns="http://schemas.openxmlformats.org/spreadsheetml/2006/main" count="578" uniqueCount="387">
  <si>
    <t>Adresse:</t>
  </si>
  <si>
    <t>Type de séance:</t>
  </si>
  <si>
    <t>Mail:</t>
  </si>
  <si>
    <t>N° de téléphone</t>
  </si>
  <si>
    <t xml:space="preserve">Ville: </t>
  </si>
  <si>
    <t>Code postal:</t>
  </si>
  <si>
    <t>Nb de photos / formule/ tarifs</t>
  </si>
  <si>
    <t>Mode paiement acompte 50 €</t>
  </si>
  <si>
    <t>Date convenue de la séance:</t>
  </si>
  <si>
    <t>Demande de paiement en plusieurs fois?</t>
  </si>
  <si>
    <t>livraison des photos après le dernier paiement</t>
  </si>
  <si>
    <t>(sans être mentionné)</t>
  </si>
  <si>
    <t>Autorisation de publication site et réseaux sociaux:</t>
  </si>
  <si>
    <t>OUI /NON</t>
  </si>
  <si>
    <t>2 photos offertes si OUI</t>
  </si>
  <si>
    <t>O/N</t>
  </si>
  <si>
    <t>Comment m'avez-vous connu?</t>
  </si>
  <si>
    <t>Merci d'avoir le pris le temps de compléter le questionnaire.</t>
  </si>
  <si>
    <t>L'acompte doit être versé au moment de la réservation pour bloquer la réservation. Le mode de paiement préféré est le chèque ou le virement  Si paiement par paypal, indiquer un paiement entre proches. Une facture est délivrée au moment de l'acompte et une facture pour le reste du paiement le jour de la séance.</t>
  </si>
  <si>
    <t>Mode de paiement du reste :</t>
  </si>
  <si>
    <t>GROSSESSE</t>
  </si>
  <si>
    <t>Age de la maman:</t>
  </si>
  <si>
    <t>la maman porte-t-elle des lunettes qu'elle souhaite garder?</t>
  </si>
  <si>
    <t>taille:</t>
  </si>
  <si>
    <t>ex: 1m75</t>
  </si>
  <si>
    <t>SOUS-VETEMENTS</t>
  </si>
  <si>
    <t>Une chose que je dois savoir sur vous ou bébé? (santé? Allergie?...)</t>
  </si>
  <si>
    <t>Pensez-vous faire des photos de naissance avec moi?</t>
  </si>
  <si>
    <t>Heure:</t>
  </si>
  <si>
    <t>OUI/NON</t>
  </si>
  <si>
    <t>CHEQUE/VIREMENT/PAYPAL</t>
  </si>
  <si>
    <t>CHEQUE/VIREMENT/PAYPAL/ESPECES</t>
  </si>
  <si>
    <t>si connaissance NOM</t>
  </si>
  <si>
    <t>FB/INSTAGRAM/SITE/CONNAISSANCE</t>
  </si>
  <si>
    <t xml:space="preserve">  </t>
  </si>
  <si>
    <t>Nom de famille et Prénom du Client</t>
  </si>
  <si>
    <t>Lieu de la séance:</t>
  </si>
  <si>
    <t>35B, rue du général Leclerc, 67450 Mundolsheim  (home studio du photographe)</t>
  </si>
  <si>
    <t>Date de la séance:</t>
  </si>
  <si>
    <t>Heure de début:</t>
  </si>
  <si>
    <t>Heure de fin:</t>
  </si>
  <si>
    <t>Nb de photos et formule</t>
  </si>
  <si>
    <t>Mode de paiement:</t>
  </si>
  <si>
    <t>Le reste du paiement se fait le jour-même de la séance (acompte  déduit). En fonction de la formule choisie, vous recevrez le lien pour visionner et  choisir vos photos entre 10 et 15 jours après la séance.</t>
  </si>
  <si>
    <t>2. Les fichiers des photographies réalisées lors de la prestation sont conservés par le photographe qui en est propriétaire et titulaire du droit d'auteur conformément aux dispositions du Code de propriété intellectuelle. Le client est propriétaire de son image et le photographe s'engage à respecter ce droit. En conséquence, le photographe et le client devront se consulter mutuellement en cas d'utilisation des photos dans un autre cadre que celui défini par le présent accord.</t>
  </si>
  <si>
    <t>DROITS D'UTILISATION</t>
  </si>
  <si>
    <t>Si vous autorisez le photographe à publier les photos sur le site internet et les réseaux sociaux:</t>
  </si>
  <si>
    <r>
      <t xml:space="preserve">2 photos vous sont offertes. </t>
    </r>
    <r>
      <rPr>
        <sz val="10"/>
        <color indexed="8"/>
        <rFont val="Calibri"/>
        <family val="2"/>
      </rPr>
      <t>Une autorisation ou non de publication acommpagnera ce contrat.</t>
    </r>
  </si>
  <si>
    <t>PERSONNES PHOTOGRAPHIEES</t>
  </si>
  <si>
    <t>Personne 1:</t>
  </si>
  <si>
    <t>Personne 2:</t>
  </si>
  <si>
    <t>Noms et prénoms des clients</t>
  </si>
  <si>
    <t>Nom et prénom du photographe</t>
  </si>
  <si>
    <t>Signatures des clients</t>
  </si>
  <si>
    <t>Signature du photographe</t>
  </si>
  <si>
    <t>Ville;</t>
  </si>
  <si>
    <t>TARIF:</t>
  </si>
  <si>
    <t>ACOMPTE</t>
  </si>
  <si>
    <t>RESTE SEANCE</t>
  </si>
  <si>
    <t xml:space="preserve">     Acompte </t>
  </si>
  <si>
    <t xml:space="preserve"> C E L I N E   M A H I E U   P H O T O G R A P H I E </t>
  </si>
  <si>
    <t>Acompte:</t>
  </si>
  <si>
    <t>Date :</t>
  </si>
  <si>
    <t>C21</t>
  </si>
  <si>
    <t>C17</t>
  </si>
  <si>
    <t/>
  </si>
  <si>
    <t>CELINE MAHIEU</t>
  </si>
  <si>
    <t>A :</t>
  </si>
  <si>
    <t>Céline Mahieu Photographie</t>
  </si>
  <si>
    <t>Adresse :</t>
  </si>
  <si>
    <t>35b rue du Général Leclerc</t>
  </si>
  <si>
    <t>CHEQUE</t>
  </si>
  <si>
    <t>MUNDOLSHEIM</t>
  </si>
  <si>
    <t>P2</t>
  </si>
  <si>
    <t>P10</t>
  </si>
  <si>
    <t xml:space="preserve">Téléphone : 06 </t>
  </si>
  <si>
    <t>06 88 79 47 89</t>
  </si>
  <si>
    <t>N° Teléphone:</t>
  </si>
  <si>
    <t xml:space="preserve">Mail : </t>
  </si>
  <si>
    <t>celinemahieu@yahoo.fr</t>
  </si>
  <si>
    <t xml:space="preserve">Site internet : </t>
  </si>
  <si>
    <t>NAISSANCE</t>
  </si>
  <si>
    <t xml:space="preserve">Siret : </t>
  </si>
  <si>
    <t>REF:</t>
  </si>
  <si>
    <t>Référence</t>
  </si>
  <si>
    <t>Description</t>
  </si>
  <si>
    <t>PU HT</t>
  </si>
  <si>
    <t>Quantité</t>
  </si>
  <si>
    <t>Remise</t>
  </si>
  <si>
    <t>Montant HT</t>
  </si>
  <si>
    <t>taux tva</t>
  </si>
  <si>
    <t>montant tva</t>
  </si>
  <si>
    <t>P39</t>
  </si>
  <si>
    <t>Échéance :</t>
  </si>
  <si>
    <t>€ HT</t>
  </si>
  <si>
    <t>Règlement :</t>
  </si>
  <si>
    <t>VIREMENT</t>
  </si>
  <si>
    <t>TOTAL €</t>
  </si>
  <si>
    <t>Exonéré de TVA, art. 293-B du CGI</t>
  </si>
  <si>
    <t>Paiement à effectuer au plus tard le jour de la séance.</t>
  </si>
  <si>
    <t>Tout règlement effectué implique l'acceptation des CGV disponibles à l'envoi du contrat ou sur mon site internet.</t>
  </si>
  <si>
    <t>Merci pour votre confiance</t>
  </si>
  <si>
    <t>ESPECES</t>
  </si>
  <si>
    <t>PAYPAL</t>
  </si>
  <si>
    <t xml:space="preserve">      Facture</t>
  </si>
  <si>
    <t>Facture:</t>
  </si>
  <si>
    <t>P35</t>
  </si>
  <si>
    <t>RESTE</t>
  </si>
  <si>
    <t>Code Postal:</t>
  </si>
  <si>
    <t>Ville:</t>
  </si>
  <si>
    <t>Base produits</t>
  </si>
  <si>
    <t>Produits et services</t>
  </si>
  <si>
    <t>Etude de la marge :</t>
  </si>
  <si>
    <t>Référence produit</t>
  </si>
  <si>
    <t>Prix de vente € HT</t>
  </si>
  <si>
    <t>Remarques</t>
  </si>
  <si>
    <t>Coût d'achat du produit</t>
  </si>
  <si>
    <t>Coeff. marge</t>
  </si>
  <si>
    <t>P1</t>
  </si>
  <si>
    <t>SEANCE GROSSESSE  PACKAGE 1 PETIT PRIX</t>
  </si>
  <si>
    <t>SEANCE GROSSESSE  PACKAGE 2 PLAISIR</t>
  </si>
  <si>
    <t>20 PHOTOS / 1H-1H30</t>
  </si>
  <si>
    <t>P3</t>
  </si>
  <si>
    <t>SEANCE GROSSESSE  PACKAGE 3 INTENSE</t>
  </si>
  <si>
    <t>P4</t>
  </si>
  <si>
    <t>5 photos offertes</t>
  </si>
  <si>
    <t>P5</t>
  </si>
  <si>
    <t>10 PHOTOS / 30 MIN</t>
  </si>
  <si>
    <t>P6</t>
  </si>
  <si>
    <t>20 PHOTOS / 1H</t>
  </si>
  <si>
    <t>P7</t>
  </si>
  <si>
    <t>30 PHOTOS / 1H</t>
  </si>
  <si>
    <t>P8</t>
  </si>
  <si>
    <t>P9</t>
  </si>
  <si>
    <t>SEANCE NAISSANCE PACKAGE 1 PETIT PRIX</t>
  </si>
  <si>
    <t>10 PHOTOS / 2 H</t>
  </si>
  <si>
    <t>SEANCE NAISSANCE PACKAGE 2 PLAISIR</t>
  </si>
  <si>
    <t>20 PHOTOS / 2-3H</t>
  </si>
  <si>
    <t>P11</t>
  </si>
  <si>
    <t>SEANCE NAISSANCE PACKAGE 3 INTENSE</t>
  </si>
  <si>
    <t>30 PHOTOS / 3-4H</t>
  </si>
  <si>
    <t>P12</t>
  </si>
  <si>
    <t>OFFRE ENCORE UNE FOIS: (forfait plaisir ou intense)</t>
  </si>
  <si>
    <t>P13</t>
  </si>
  <si>
    <t>P14</t>
  </si>
  <si>
    <t>SEANCE BEBE ENFANT PACKAGE 1 PETIT PRIX</t>
  </si>
  <si>
    <t>10 PHOTOS / 1 H</t>
  </si>
  <si>
    <t>P15</t>
  </si>
  <si>
    <t>SEANCE BEBE PACKAGE 2 PLAISIR</t>
  </si>
  <si>
    <t>20 PHTOS/ 1H30</t>
  </si>
  <si>
    <t>P16</t>
  </si>
  <si>
    <t>SEANCE BEBE PACKAGE 3 INTENSE</t>
  </si>
  <si>
    <t>30 PHOTOS: 2H</t>
  </si>
  <si>
    <t>P17</t>
  </si>
  <si>
    <t>P18</t>
  </si>
  <si>
    <t>PRIX SPECIAL : INTEGRALITE DES PHOTOS</t>
  </si>
  <si>
    <t>RESTE PHOTO GRANDE FORMULE</t>
  </si>
  <si>
    <t>P19</t>
  </si>
  <si>
    <t>RESTE PHOTO PETITE FORMULE</t>
  </si>
  <si>
    <t>P21</t>
  </si>
  <si>
    <t>SEANCE FAMILLE PACKAGE 1 PETIT PRIX</t>
  </si>
  <si>
    <t>P22</t>
  </si>
  <si>
    <t>SEANCE FAMILLE PACKAGE 2 PLAISIR</t>
  </si>
  <si>
    <t>P23</t>
  </si>
  <si>
    <t>SEANCE FAMILLE PACKAGE 3 INTENSE</t>
  </si>
  <si>
    <t>P24</t>
  </si>
  <si>
    <t>P25</t>
  </si>
  <si>
    <t>P26</t>
  </si>
  <si>
    <t>P27</t>
  </si>
  <si>
    <t>P28</t>
  </si>
  <si>
    <t>P29</t>
  </si>
  <si>
    <t>P30</t>
  </si>
  <si>
    <t>AJOUT PHOTO AU FORFAIT LA PHOTO</t>
  </si>
  <si>
    <t>LA PHOTO</t>
  </si>
  <si>
    <t>P31</t>
  </si>
  <si>
    <t>AJOUT PHOTO AU FORFAIT PACK DE 5</t>
  </si>
  <si>
    <t>LES 5 PHOTOS</t>
  </si>
  <si>
    <t>P32</t>
  </si>
  <si>
    <t>AJOUT DE PHOTOS AU FORFAIT PACK DE 10</t>
  </si>
  <si>
    <t>LES 10 PHOTOS</t>
  </si>
  <si>
    <t>P33</t>
  </si>
  <si>
    <t>P34</t>
  </si>
  <si>
    <t>P36</t>
  </si>
  <si>
    <t>a deduire du CA</t>
  </si>
  <si>
    <t>Nom de la réservation:</t>
  </si>
  <si>
    <t>TYPE DE SEANCE RESERVEE</t>
  </si>
  <si>
    <t>Date:</t>
  </si>
  <si>
    <t>FORMULE</t>
  </si>
  <si>
    <t>DPA GROSSESSE:</t>
  </si>
  <si>
    <t>NB:</t>
  </si>
  <si>
    <t>AUTORISATION PUBLI:</t>
  </si>
  <si>
    <t>MOYEN PAIEMENT ACOMPTE</t>
  </si>
  <si>
    <t>MOYEN RESTE JOUR J</t>
  </si>
  <si>
    <t>SEXE BEBE</t>
  </si>
  <si>
    <t>MAMAN</t>
  </si>
  <si>
    <t>PERSONNES A PHOTOGRAPHIER</t>
  </si>
  <si>
    <t>SOUS VETEMENTS</t>
  </si>
  <si>
    <t>MAMAN LUNETTES?</t>
  </si>
  <si>
    <t>TAILLE AVANT</t>
  </si>
  <si>
    <t>TAILLE APRES</t>
  </si>
  <si>
    <t>CHOIX DES TENUES</t>
  </si>
  <si>
    <t>CHOIX DES DECORS</t>
  </si>
  <si>
    <t>AVANT SEANCE</t>
  </si>
  <si>
    <t>APRES SEANCE</t>
  </si>
  <si>
    <t>QUESTIONNAIRE</t>
  </si>
  <si>
    <t xml:space="preserve">RESERVATION </t>
  </si>
  <si>
    <t>PHOTO</t>
  </si>
  <si>
    <t>CHOIX</t>
  </si>
  <si>
    <t>FACTURE</t>
  </si>
  <si>
    <t>PDF</t>
  </si>
  <si>
    <t>ENVOI</t>
  </si>
  <si>
    <t>RECEPTION</t>
  </si>
  <si>
    <t>JOUR J</t>
  </si>
  <si>
    <t>SHOOTING</t>
  </si>
  <si>
    <t>CONTRAT + CGV</t>
  </si>
  <si>
    <t>AUTO</t>
  </si>
  <si>
    <t>PAIEMENT</t>
  </si>
  <si>
    <t>SAUV</t>
  </si>
  <si>
    <t>TRI</t>
  </si>
  <si>
    <t>POST TRAIT</t>
  </si>
  <si>
    <t>MISE EN LIGNE GALERIE</t>
  </si>
  <si>
    <t>MERCI</t>
  </si>
  <si>
    <t>PARTAGE</t>
  </si>
  <si>
    <t>PUBLI</t>
  </si>
  <si>
    <t>RECAP</t>
  </si>
  <si>
    <t>ENVOI LIEN</t>
  </si>
  <si>
    <t>OUV TELEHARGEMENT</t>
  </si>
  <si>
    <t>PHOTOS SUP</t>
  </si>
  <si>
    <t>AVIS</t>
  </si>
  <si>
    <t>ENVOI DOCS</t>
  </si>
  <si>
    <t>FERM GAL</t>
  </si>
  <si>
    <t>DOCS A FAIRE</t>
  </si>
  <si>
    <t>CLASSER LES BESTE</t>
  </si>
  <si>
    <t>N° CLIENT</t>
  </si>
  <si>
    <t>N° FACT</t>
  </si>
  <si>
    <t>Notes:</t>
  </si>
  <si>
    <t>F00102</t>
  </si>
  <si>
    <t>C89</t>
  </si>
  <si>
    <t>NOM + PRENOM</t>
  </si>
  <si>
    <t>SUPPLEMENT BAIN DE LAIT</t>
  </si>
  <si>
    <t>5 PHOTOS solo</t>
  </si>
  <si>
    <t>SUPPLEMENT BAIN E LAIT</t>
  </si>
  <si>
    <t>10 PHOTOS duo</t>
  </si>
  <si>
    <t>SEANCE BAIN DE LAIT SOLO</t>
  </si>
  <si>
    <t>10 PHOTOS SOLO</t>
  </si>
  <si>
    <t>SEANCE BAIN DE LAIT DUO</t>
  </si>
  <si>
    <t>20 PHOTOS SOLO</t>
  </si>
  <si>
    <t>SMASH THE CAKE  PACK PETIT PRIX</t>
  </si>
  <si>
    <t>10 PHOTOS / 1H</t>
  </si>
  <si>
    <t>SMASH THE CAKE PACK PLAISIR</t>
  </si>
  <si>
    <t>20 PHOTOS /1H</t>
  </si>
  <si>
    <t>SMASH THE CAKE PACK INTENSE</t>
  </si>
  <si>
    <t>30 PHOTOS /1H30</t>
  </si>
  <si>
    <t>Etes-vous éventuellement intéressée par un support?</t>
  </si>
  <si>
    <t>SUPPORT?</t>
  </si>
  <si>
    <t>OUI  / NON</t>
  </si>
  <si>
    <r>
      <t xml:space="preserve">Merci de remplir ce questionnaire, les réponses me permettront de préparer au mieux la séance pour la rendre inoubliable. Merci de de pas enregistrer ce document en pdf mais </t>
    </r>
    <r>
      <rPr>
        <b/>
        <i/>
        <u/>
        <sz val="9"/>
        <color indexed="8"/>
        <rFont val="Calibri"/>
        <family val="2"/>
      </rPr>
      <t xml:space="preserve">le laisser au même format. </t>
    </r>
    <r>
      <rPr>
        <b/>
        <i/>
        <sz val="9"/>
        <color indexed="8"/>
        <rFont val="Calibri"/>
        <family val="2"/>
      </rPr>
      <t>Me le renvoyer à celinemahieu@yahoo.fr</t>
    </r>
  </si>
  <si>
    <t>TENUE A MOI</t>
  </si>
  <si>
    <t>Quelle tenue pour la maman?</t>
  </si>
  <si>
    <t>ROSE-BLANC (ma préférence)? ROSE-VIOLET? JAUNE-ORANGE? ROUGE?</t>
  </si>
  <si>
    <r>
      <rPr>
        <b/>
        <sz val="10"/>
        <color indexed="8"/>
        <rFont val="Calibri"/>
        <family val="2"/>
      </rPr>
      <t>C</t>
    </r>
    <r>
      <rPr>
        <sz val="10"/>
        <color indexed="8"/>
        <rFont val="Calibri"/>
        <family val="2"/>
      </rPr>
      <t>ouleur dominante pour les fleurs?</t>
    </r>
  </si>
  <si>
    <t>Sexe du bébé</t>
  </si>
  <si>
    <t>SI A MOI, QUEL NUMERO?</t>
  </si>
  <si>
    <t>Puis-je rajouter des paillettes sur certaines photos?</t>
  </si>
  <si>
    <t>Une chose que je dois savoir sur vous  (santé? Allergie?...)</t>
  </si>
  <si>
    <t>COULEUR FLEURS</t>
  </si>
  <si>
    <t>AGRUMES?</t>
  </si>
  <si>
    <t>PAILLETTES?</t>
  </si>
  <si>
    <t>QUEL NUMERO?</t>
  </si>
  <si>
    <t>BAIN DE LAIT avec bébé</t>
  </si>
  <si>
    <t>MINI PRIX</t>
  </si>
  <si>
    <t>NOM et prénom de l'enfant</t>
  </si>
  <si>
    <t>Date de naissance</t>
  </si>
  <si>
    <t>Quelle tenue pour l'enfant?</t>
  </si>
  <si>
    <t>TENUE PERSONNEL</t>
  </si>
  <si>
    <t>Si à moi, quel n°</t>
  </si>
  <si>
    <r>
      <t xml:space="preserve">Souhaitez-vous une version agrumes? </t>
    </r>
    <r>
      <rPr>
        <sz val="8"/>
        <color theme="1"/>
        <rFont val="Calibri"/>
        <family val="2"/>
        <scheme val="minor"/>
      </rPr>
      <t>(formule plaisir uniquement)</t>
    </r>
  </si>
  <si>
    <t>BEBE</t>
  </si>
  <si>
    <t>TENUES maman</t>
  </si>
  <si>
    <t>TENUE BEBE</t>
  </si>
  <si>
    <r>
      <t xml:space="preserve">     Mundolsheim        </t>
    </r>
    <r>
      <rPr>
        <sz val="11"/>
        <color indexed="8"/>
        <rFont val="GeosansLight"/>
      </rPr>
      <t xml:space="preserve">  celinemahieu@yahoo.fr         06-88-79-47-89        http://celinemahieuphothographie.fr   / </t>
    </r>
    <r>
      <rPr>
        <sz val="10"/>
        <color indexed="8"/>
        <rFont val="GeosansLight"/>
      </rPr>
      <t>Siret: 838 567 402 00014</t>
    </r>
  </si>
  <si>
    <t>http://celinemahieuphotographie.fr</t>
  </si>
  <si>
    <r>
      <t xml:space="preserve">     Mundolsheim          celinemahieu@yahoo.fr         06-88-79-47-89        http://celinemahieuphothographie.fr      / </t>
    </r>
    <r>
      <rPr>
        <sz val="10"/>
        <color indexed="8"/>
        <rFont val="GeosansLight"/>
      </rPr>
      <t>Siret: 838 567 402 00014</t>
    </r>
  </si>
  <si>
    <r>
      <rPr>
        <b/>
        <sz val="9"/>
        <color indexed="8"/>
        <rFont val="Calibri"/>
        <family val="2"/>
      </rPr>
      <t>1.</t>
    </r>
    <r>
      <rPr>
        <sz val="9"/>
        <color indexed="8"/>
        <rFont val="Calibri"/>
        <family val="2"/>
      </rPr>
      <t xml:space="preserve"> Un acompte de 50€ est demandé pour bloquer la réservation, minimum 10j avant la séance.</t>
    </r>
  </si>
  <si>
    <r>
      <rPr>
        <b/>
        <sz val="9"/>
        <color indexed="8"/>
        <rFont val="Calibri"/>
        <family val="2"/>
      </rPr>
      <t>2.</t>
    </r>
    <r>
      <rPr>
        <sz val="9"/>
        <color indexed="8"/>
        <rFont val="Calibri"/>
        <family val="2"/>
      </rPr>
      <t xml:space="preserve"> Les fichiers des photographies réalisées lors de la prestation sont conservés par le photographe qui en est propriétaire et titulaire du droit d'auteur conformément aux dispositions du Code de propriété intellectuelle. Le client est propriétaire de son image et le photographe s'engage à respecter ce droit. En conséquence, le photographe et le client devront se consulter mutuellement en cas d'utilisation des photos dans un autre cadre que celui défini par le présent accord.</t>
    </r>
  </si>
  <si>
    <r>
      <rPr>
        <b/>
        <sz val="9"/>
        <color indexed="8"/>
        <rFont val="Calibri"/>
        <family val="2"/>
      </rPr>
      <t>3.</t>
    </r>
    <r>
      <rPr>
        <sz val="9"/>
        <color indexed="8"/>
        <rFont val="Calibri"/>
        <family val="2"/>
      </rPr>
      <t xml:space="preserve"> Le photographe est choisi pour son style photographique et ne peut être tenu responsable si les photos ne lui plaisent pas au client. Autrement dit, aucun remboursement ne pourra être effectué. </t>
    </r>
  </si>
  <si>
    <r>
      <rPr>
        <b/>
        <sz val="9"/>
        <color indexed="8"/>
        <rFont val="Calibri"/>
        <family val="2"/>
      </rPr>
      <t>4.</t>
    </r>
    <r>
      <rPr>
        <sz val="9"/>
        <color indexed="8"/>
        <rFont val="Calibri"/>
        <family val="2"/>
      </rPr>
      <t xml:space="preserve"> Le client s'engage à apporter assistance et à suivre les conseils du photographe afin d'obtenir le meilleur rendu. Il est également demandé aux parents de surveiller les enfants, le photographe ne pourra être tenu responsable d'un quelconque accident.</t>
    </r>
  </si>
  <si>
    <r>
      <rPr>
        <b/>
        <sz val="9"/>
        <color indexed="8"/>
        <rFont val="Calibri"/>
        <family val="2"/>
      </rPr>
      <t>5.</t>
    </r>
    <r>
      <rPr>
        <sz val="9"/>
        <color indexed="8"/>
        <rFont val="Calibri"/>
        <family val="2"/>
      </rPr>
      <t xml:space="preserve"> Dans le cas d'un empêchement important ou de maladie, le photographe s'engage à prévenir le client au moins 2h avant la séance et s'engage à replanifier au plus vite une nouvelle séance. Il en va de même pour le client, qui, si il ne prévient pas, pourra se voir refuser la planification d'une nouvelle séance et le remboursement de son acompte s'il y a eu. Tout retard sur la séance sera perdu. En cas de séance naissance, le photographe doit être prévenu max 48h après l'accouchement pour définir la date définitive de la séance, sans quoi la séance peut être annulée et l'acompte conservé. </t>
    </r>
    <r>
      <rPr>
        <b/>
        <sz val="9"/>
        <color indexed="8"/>
        <rFont val="Calibri"/>
        <family val="2"/>
      </rPr>
      <t>Toute signature de ce contrat vaut pour acceptation des Conditions Générales de Vente.</t>
    </r>
  </si>
  <si>
    <t>Nom de famille et prénom de la maman:</t>
  </si>
  <si>
    <t>Nom de famille et Prénom de la maman</t>
  </si>
  <si>
    <t>MAHIEU CELINE</t>
  </si>
  <si>
    <t>P20</t>
  </si>
  <si>
    <t>SUPPORT</t>
  </si>
  <si>
    <t>SEANCE MILKBATH MERE-ENFANT FORMULE MINI PRIX</t>
  </si>
  <si>
    <t>10 PHOTOS/ 1H</t>
  </si>
  <si>
    <t>SEANCE MILKBATH MERE-ENFANT FORMULE PLAISIR</t>
  </si>
  <si>
    <t>20 PHOTOS/1H</t>
  </si>
  <si>
    <t>MINI NOEL COLLECTION PLAISIR</t>
  </si>
  <si>
    <t>30 MIN / 6 PHOTOS SUR LES DEUX DECORS</t>
  </si>
  <si>
    <t>MINI NOEL COLLECTION MAXI PLAISIR</t>
  </si>
  <si>
    <t>30/MIN 10 PHOTOS SUR LES DEUX DECORS</t>
  </si>
  <si>
    <t>SEANCE PORTRAIT DE FEMME FORMULE MINI PRIX</t>
  </si>
  <si>
    <t>1H/10 PHOTOS</t>
  </si>
  <si>
    <t>SEANCE PORTRAIT DE FEMME FORMULE PLAISIR</t>
  </si>
  <si>
    <t>1H30/20 PHOTOS</t>
  </si>
  <si>
    <t>SEANCE PORTRAIT DE FEMME FORMULE INTENSE</t>
  </si>
  <si>
    <t>2H/30 PHOTOS</t>
  </si>
  <si>
    <t>SEANCE MAMAN ET MOI</t>
  </si>
  <si>
    <t>LES 15 PHOTOS</t>
  </si>
  <si>
    <t>L'acompte est à régler 10 jours minimum avant la séance et le restant est du le jour de la séance.</t>
  </si>
  <si>
    <t>réprésentant(s) légal(es) du ou des mineurs(s) suivants(s):</t>
  </si>
  <si>
    <t>AUTORISE</t>
  </si>
  <si>
    <t>REFUSE</t>
  </si>
  <si>
    <t>la publication des photos prises par CELINE MAHIEU PHOTOGRAPHIE</t>
  </si>
  <si>
    <t>sur les réseaux sociaux du photographe (instagram et facebook) sans être nommé, sur son site internet et sur tout</t>
  </si>
  <si>
    <t>support propre à son entreprise tel que les flyers, les cartes de visite ou albums de démonstration.</t>
  </si>
  <si>
    <t>1. Les photographies sont protégées par la loi du 11 mars 1957 sur les droits d’auteur et par le code de propriété intellectuelle. La remise des photographies entraîne la cession du droit de reproduction des photographies sur tout support et tout format uniquement dans le cadre privé et familial.
2. Aucune photo ne pourra  être vendue ou donnée lieu à une contre-partie financière, que ce soit pour le photographe ou le modèle (autre que la prestation initiale de la séance).
3. Le photographe s’engage à respecter la vie privée de ses clients en ne les citant sur aucune publication. Les éventuels commentaires ou légendes accompagnant les photos ne devront pas porter atteinte à l’image, la dignité ou la réputation des modèles ou du photographe. Les deux partis s’engagent à les supprimer dans la mesure du possible.
4. Si une photo devait être utilisée dans un contexte  autre que celui défini par cette autorisation (ex:un magazine), l’accord sera demandé au préalable aux modèles avant toute publication.
5. Toute signature de cette autorisation implique la compréhension et le strict respect des engagements de chaque parti.</t>
  </si>
  <si>
    <t>Cette autorisation est valable tant qu'aucune contre- indication n'est donné au photogaphe par mail ou par courrier. En cas de changement d'avis, les 2 photos offertes seront facturées 10€ chacune.</t>
  </si>
  <si>
    <t>SIGNATURES:</t>
  </si>
  <si>
    <t>En cas de retard du client, le temps perdu ne pourra être rattrapé et ne fera en aucun cas l’objet qu’un quelconque remboursement.</t>
  </si>
  <si>
    <t xml:space="preserve">4. Prix </t>
  </si>
  <si>
    <t>Les présentes Conditions Générales de Vente (CGV) créent un accord légal et s’appliquent à toutes les commandes conclues entre le client et CELINE MAHIEU PHOTOGRAPHIE. (CELINE MAHIEU EI)</t>
  </si>
  <si>
    <t>Le prix est celui valable à la date de la commande et mentionné sur le contrat que vous avez signé.</t>
  </si>
  <si>
    <t xml:space="preserve">5. Paiement </t>
  </si>
  <si>
    <t xml:space="preserve">Céline Mahieu Photographie accepte les paiements en espèces, chèque,  virement et paypal (entre proches). Quelque soit le mode de paiement, le solde devra être acquitté le jour de la séance sauf bon cadeau à régler avant envoi. (acompte déduit)  Aucune ristourne pour paiement comptant ne pourra être accordée.
Pour toute demande de paiement en plusieurs fois, il faudra demander en amont l’accord du photographe qui fixera les modalités.
</t>
  </si>
  <si>
    <t>1. Objet</t>
  </si>
  <si>
    <t>Céline Mahieu Photographie propose des prestations photographiques telles que présentées sur son site internet :   http://celinemahieu photographie.fr</t>
  </si>
  <si>
    <t>La passation d’une commande par le client entraine l’entière adhésion aux présentes conditions générales de vente (CGV) sauf conditions particulières consenties par écrit entre la photographe et le client. Les présentes CGV forment un document contractuel indivisible avec le contrat de vente joint en annexe, que le client s’engage à renvoyer par mail, par courrier ou en mains propres lors de la séance, tous obligatoirement paraphés, complétés et signés.</t>
  </si>
  <si>
    <t>En cas de chèque sans provision, le client sera averti par la photographe et disposera d’un délai de 72h pour régler la prestation en espèce à la photographe contre remise d’un reçu, sous peine de poursuite.</t>
  </si>
  <si>
    <t>Par le simple fait de réserver une séance, le client déclare avoir pris connaissance des présentes CGV et s’engage à les respecter.</t>
  </si>
  <si>
    <t xml:space="preserve">6. Remise des photographies </t>
  </si>
  <si>
    <t xml:space="preserve">Les parents déclarent être majeurs, poser librement pour des photos, et autoriser des prises de vue de leur(s) enfant(s), suivant le style qu’ils souhaitent (si l’un des parents est mineur, les signatures des parents ou représentants légaux sont obligatoires). </t>
  </si>
  <si>
    <t>Le délai de remise des photos est convenu lors de la signature du contrat en fonction du forfait choisi. Il ne peut excéder 21 jours sauf cas exceptionnel tel qu’une panne informatique, maladie ou autre. Le photographe s’engagera néanmoins à ne pas excéder 21 jours ou procédera à une remise supplémentaire de quelques photos.</t>
  </si>
  <si>
    <t xml:space="preserve">2. Réservation de reportage photo </t>
  </si>
  <si>
    <t>Un lien vous sera envoyé vous aurez 1 mois pour sélectionner les photos que vous souhaitez dans votre forfait. (10€ vous seront demandés pour réouvrir la galerie ce délai passé). Vous pourrez à ce moment-là les télécharger dès déblocage de ma part, au plus tard 5 jours après votre choix.  Toute photo supplémentaire donnera lieu à une nouvelle facture. La galerie pourra être réouverte ultérieurement si vous souhaitez racheter des photos.</t>
  </si>
  <si>
    <t>La réservation d’une prestation photographique se fait exclusivement par téléphone 06.88.79.47.89, e-mail celinemahieu@yahoo.fr  ou via la messagerie de ma page Facebook.</t>
  </si>
  <si>
    <t>La réservation d’une prestation photographique peut se faire à tout moment sous réserve de disponibilité de la photographe. Un guide de séance vous est alors envoyé. En réservant chez Céline Mahieu Photographie, le client s’engage donc à respecter son contenu.</t>
  </si>
  <si>
    <t>La livraison des fichiers numériques se fera sous la forme de fichiers jpeg.</t>
  </si>
  <si>
    <t>Pour les séances nouveau-nées les parents devront tout mettre en œuvre pour prévenir la photographe le jour ou le lendemain de la naissance de leur enfant afin de valider de manière officielle la date de la séance. Si les parents préviennent Céline Mahieu Photographie  alors que le bébé a plus de 5jours, cette dernière se réserve le droit d’annuler la séance initialement planifié, sans remboursement de l’acompte. (Sauf cas exceptionnel)</t>
  </si>
  <si>
    <t>La photographe se détache de toute responsabilité en cas de perte ou détérioration des fichiers numériques remis au client.</t>
  </si>
  <si>
    <t>Le post-traitement, au même titre que la prise de vue, est propre à la photographe et fait partie intégrante de son travail, son style et son univers artistique. La photographe est la seule à décider du post-traitement qu’elle appliquera aux négatifs numériques. Seules les photographies traitées par la photographe seront exploitables par les deux parties. Le client ne peut donc effectuer aucune modification, que ce soit dans le traitement, le recadrage, la signature ou autre.</t>
  </si>
  <si>
    <t>Pour que la réservation soit effective, il faut impérativement me renvoyer le contrat signé au plus vite après la réservation et effectuer un acompte de 50€ de la séance également au plus vite avant le shooting  pour qu’elle soit bloquée. Si la séance est annulée à moins de 10 jours de la date, l’acompte est conservé et non remboursé. Si la séance est reportée, l’acompte reste du et sera déduit du total sous condition que la séance ne soit pas annulée à 48h du shooting ou moins (sauf motif impérieux type décès,  certificat médical ou conditions météorologiques rendant le déplacement impossible). Si ce délai de 48h n’est pas respecté, l’acompte sera perdu et ne donnera lieu à aucune compensation.</t>
  </si>
  <si>
    <t>Aucun fichier brut ne sera donné au client et la photographe se réserve le droit de les détruire dans le délai qui lui convient, au bout d’un an.</t>
  </si>
  <si>
    <t xml:space="preserve">7. Délai de rétractation </t>
  </si>
  <si>
    <t>Le client dispose d’un délai de rétractation de 10 jours ouvrables avant la séance avec remboursement de l’acompte.</t>
  </si>
  <si>
    <t xml:space="preserve">3. Déroulement de la séance </t>
  </si>
  <si>
    <t xml:space="preserve">8. Force majeure, maladie </t>
  </si>
  <si>
    <t xml:space="preserve">Il est interdit de prendre des photos avec un appareil photo, téléphone, tablette durant la séance (sauf accord du photographe </t>
  </si>
  <si>
    <t>Céline Mahieu Photographie se réserve le droit de reporter une prestation en cas de force majeure ou de maladie. Un tel report ne pourra ni engager sa responsabilité ni donner lieu au versement de dommages et intérêts à quelque titre que ce soit. La photographe s’engage à faire son possible pour reprogrammer la séance dans les délai les plus courts possibles en fonction de son planning ou le cas échéant à aider le ou les clients à retrouver un photographe aux prestations similaires ou à rembourser l’acompte.</t>
  </si>
  <si>
    <t xml:space="preserve">Pour que la séance se déroule dans les meilleures conditions, seules les personnes participant à la séance peuvent y assister (sauf accord préalable de la photographe) </t>
  </si>
  <si>
    <t>CM</t>
  </si>
  <si>
    <t>Si le client annule la séance moins de 10 jours avant la date fixée par le contrat (peut importe la raison), l’acompte est conservé. Si vous êtes amenés à reporter la séance pour cause de maladie ou force majeure, le photographe essayera dans la mesure du possible de vous refixer rapidement un rendez-vous, si son planning le permet, sans majoration tarifaire.  En cas de second report sans motif valable et / ou en dernière minute, le photographe se réserve le droit d’annuler la séance et de conserver l’acompte.</t>
  </si>
  <si>
    <t>12. Conservation des fichiers numériques</t>
  </si>
  <si>
    <t>La photographe s’engage à conserver (sauf catastrophe indépendante de sa volonté telle qu’un disque dur qui lâche, inondation, incendie ou autre) les fichiers numériques pendant 1 an après la date de la prise de vue. Au-delà la sauvegarde des fichiers n’est plus assurée et ceux-ci pourront être détruits.</t>
  </si>
  <si>
    <t xml:space="preserve">13. Fichiers numériques et impression </t>
  </si>
  <si>
    <t>Le client doit donc s’engager à faire son maximum pour ne pas reporter la séance à la dernière minute (sauf raison exceptionnelle tel un décès, la présence d’un certificat médical ou des raisons météorologiques rendant le déplacement impossible)  et comprendre qu’un rendez-vous postposé, c’est une perte financière pour le photographe.</t>
  </si>
  <si>
    <t>Il est vivement conseillé d’en faire au moins une copie sur un disque dur ou autre support.</t>
  </si>
  <si>
    <t>Si vous faites réaliser des tirages par un site internet, il est très important de décocher la case « retouche automatique » qui est parfois proposée et qui ruinerait le travail de post-traitement de la photographe. Dans le cas d’impression de tirages photo, la photographe décline toute responsabilité quant au résultat obtenu dans un laboratoire lambda. Celle-ci ne garantit le résultat que sur les tirages effectués par ses soins.</t>
  </si>
  <si>
    <t xml:space="preserve">9. Problème technique et accident </t>
  </si>
  <si>
    <t>En cas de problème technique avec le matériel photographique ou d’un accident quelconque durant la prestation empêchant Céline Mahieu Photographie de remettre le travail demandé, l’intégralité du montant sera remboursée sans pour autant donner lieu au versement de dommages et intérêts à quelque titre que ce soit.</t>
  </si>
  <si>
    <t>De même la qualité des fichiers numériques peut ne pas être optimale sur un écran non calibré. La photographe décline toute responsabilité du à cet effet.</t>
  </si>
  <si>
    <t xml:space="preserve">10. Propriété intellectuelle </t>
  </si>
  <si>
    <t>L’utilisation des photographies réalisées est soumise aux dispositions légales de droits d’auteur et de droits voisins.</t>
  </si>
  <si>
    <t xml:space="preserve">14. Données à caractère personnel </t>
  </si>
  <si>
    <t>Les photographes sont protégés par la loi du 11 mars 1957 sur les droits d’auteur et par le code de la propriété intellectuelle. La remise des photographies entraine la cession du droit de reproduction des photographies sur tout support et tout format uniquement dans le cadre privé et familial.</t>
  </si>
  <si>
    <t>La photographe s’engage à préserver la vie privée de ses clients. En aucun cas les données recueillies ne seront cédées ou vendues à des tiers. Les informations personnelles demandées au client sont destinées exclusivement à la photographe à des fins de gestion administrative et commerciale.</t>
  </si>
  <si>
    <t>Le client est tenu de respecter les droits moraux liés aux œuvres de Céline Mahieu Photographie.</t>
  </si>
  <si>
    <t xml:space="preserve">14. Style photographique </t>
  </si>
  <si>
    <t>Les éventuels commentaires ou légendes accompagnant la reproduction ou la représentation des photos ne devront porter atteinte à son image et/ou sa réputation. Je m’engage à être solidaire de la photographe en cas de préjudice causé, par une utilisation  abusive ou détournée des images, par un tiers à son insu.</t>
  </si>
  <si>
    <t>Les clients reconnaissent qu’ils sont familiers avec le book de la photographe et sollicite ses services en toute connaissance du style artistique de celle-ci. Ils reconnaissent également que le travail de la photographe est en constante évolution, que la prestation proposée par la photographe est unique et artistique et que les photographies livrées peuvent être différentes des photographies prises par la photographe dans le passé.</t>
  </si>
  <si>
    <t>En cas de publication des photos sur internet par le client celui-ci s’engage à mentionner l’auteur : Céline Mahieu Photographie. Par ailleurs si  le client refuse à Céline Mahieu Photographie la publication de ses clichés sur sa page Facebook, site internet, pub, partenaires etc. il en va de même pour ce dernier qui ne publiera donc aucune image de manière publique (Facebook, site internet…).</t>
  </si>
  <si>
    <t>La photographe assure qu’elle utilise tout son potentiel et tout son jugement artistique personnel pour créer des images cohérentes avec sa vision personnelle de l’événement. Les clients acceptent que cette vision soit différente de la leur.</t>
  </si>
  <si>
    <t>Un document  intitulé AUTORISATION DE PUBLICATION vous sera remis et fait signer lors de la séance. Il définira le cadre de notre collaboration Si vous deviez revenir sur l’acceptation de l’autorisation de publication après avoir obtenu les deux photos offertes , il vous sera facturé les deux photos offertes, à savoir 20€.</t>
  </si>
  <si>
    <t xml:space="preserve">Pour rappel, il est strictement interdit de faire des captures d’écrans des photos lors de la présentation de la galerie même logotées si celles-ci n’ont pas été achetées. Considéré  comme du vol, des actions pour être entreprises dans ce sens. </t>
  </si>
  <si>
    <t>En conséquence les clients reconnaissent que les photographies ne sont pas soumises à un rejet en fonction des gouts ou des critères esthétiques propres à chacun. Les clients reconnaissent avoir pris connaissance des présentes conditions générales de vente.</t>
  </si>
  <si>
    <t xml:space="preserve">11. Les bons cadeaux </t>
  </si>
  <si>
    <t>Les bons cadeaux sont payables par chèque, paypal, virement ou espèce à la commande. Les bénéficiaires du bon cadeau auront 6 mois pour réaliser la prestation à compter du jour de l’achat. (à la date de la facture). Les bons cadeaux ne sont ni échangeables ni remboursables. (Possibilité de prolonger une seule fois la validité du bon de 2 mois contre un supplément de 50€).</t>
  </si>
  <si>
    <t>Les bons cadeaux sont envoyés dans un délai de 7 jours suivant la réception du paiement, soit à l’acheteur, soit au bénéficiaire .La carte sera livrée dans un étui avec une petite carte spécifiant l’intitulé de la séance offerte. Le bénéficiaire devra présenter  la carte pour profiter de sa séance.</t>
  </si>
  <si>
    <t>1H</t>
  </si>
  <si>
    <t>30 PHOTOS / 2H</t>
  </si>
  <si>
    <t>AJOUT COLLECTION MINI NOEL PLAISIR</t>
  </si>
  <si>
    <t>AJOUT COLLECTION MINI NOEL MAXI PLAISIR</t>
  </si>
  <si>
    <t>P37</t>
  </si>
  <si>
    <t>TARIFS 2023</t>
  </si>
  <si>
    <t>P38</t>
  </si>
  <si>
    <t>OFFRE AUTORISATION DE PUBLICATION</t>
  </si>
  <si>
    <t>2 PHOTOS OFFERTES</t>
  </si>
</sst>
</file>

<file path=xl/styles.xml><?xml version="1.0" encoding="utf-8"?>
<styleSheet xmlns="http://schemas.openxmlformats.org/spreadsheetml/2006/main">
  <numFmts count="8">
    <numFmt numFmtId="6" formatCode="#,##0\ &quot;€&quot;;[Red]\-#,##0\ &quot;€&quot;"/>
    <numFmt numFmtId="8" formatCode="#,##0.00\ &quot;€&quot;;[Red]\-#,##0.00\ &quot;€&quot;"/>
    <numFmt numFmtId="44" formatCode="_-* #,##0.00\ &quot;€&quot;_-;\-* #,##0.00\ &quot;€&quot;_-;_-* &quot;-&quot;??\ &quot;€&quot;_-;_-@_-"/>
    <numFmt numFmtId="43" formatCode="_-* #,##0.00\ _€_-;\-* #,##0.00\ _€_-;_-* &quot;-&quot;??\ _€_-;_-@_-"/>
    <numFmt numFmtId="164" formatCode="h:mm;@"/>
    <numFmt numFmtId="165" formatCode="00000"/>
    <numFmt numFmtId="166" formatCode="0#&quot; &quot;##&quot; &quot;##&quot; &quot;##&quot; &quot;##"/>
    <numFmt numFmtId="167" formatCode="#,##0.0"/>
  </numFmts>
  <fonts count="75">
    <font>
      <sz val="11"/>
      <color theme="1"/>
      <name val="Calibri"/>
      <family val="2"/>
      <scheme val="minor"/>
    </font>
    <font>
      <b/>
      <sz val="10"/>
      <color indexed="8"/>
      <name val="Calibri"/>
      <family val="2"/>
    </font>
    <font>
      <sz val="10"/>
      <color indexed="8"/>
      <name val="Calibri"/>
      <family val="2"/>
    </font>
    <font>
      <sz val="10"/>
      <color indexed="8"/>
      <name val="GeosansLight"/>
    </font>
    <font>
      <sz val="11"/>
      <color indexed="8"/>
      <name val="GeosansLight"/>
    </font>
    <font>
      <b/>
      <i/>
      <u/>
      <sz val="9"/>
      <color indexed="8"/>
      <name val="Calibri"/>
      <family val="2"/>
    </font>
    <font>
      <b/>
      <i/>
      <sz val="9"/>
      <color indexed="8"/>
      <name val="Calibri"/>
      <family val="2"/>
    </font>
    <font>
      <sz val="11"/>
      <color theme="1"/>
      <name val="Calibri"/>
      <family val="2"/>
      <scheme val="minor"/>
    </font>
    <font>
      <sz val="11"/>
      <color rgb="FFFF0000"/>
      <name val="Calibri"/>
      <family val="2"/>
      <scheme val="minor"/>
    </font>
    <font>
      <u/>
      <sz val="11"/>
      <color theme="10"/>
      <name val="Calibri"/>
      <family val="2"/>
      <scheme val="minor"/>
    </font>
    <font>
      <u/>
      <sz val="11"/>
      <color theme="10"/>
      <name val="Calibri"/>
      <family val="2"/>
    </font>
    <font>
      <sz val="9"/>
      <color theme="3"/>
      <name val="Calibri"/>
      <family val="1"/>
      <scheme val="minor"/>
    </font>
    <font>
      <sz val="25"/>
      <color theme="3"/>
      <name val="Calibri"/>
      <family val="2"/>
      <scheme val="minor"/>
    </font>
    <font>
      <b/>
      <sz val="14"/>
      <color theme="1"/>
      <name val="Cambria"/>
      <family val="2"/>
      <scheme val="major"/>
    </font>
    <font>
      <b/>
      <sz val="15"/>
      <color theme="3"/>
      <name val="Calibri"/>
      <family val="2"/>
      <scheme val="minor"/>
    </font>
    <font>
      <sz val="14"/>
      <color theme="3"/>
      <name val="Calibri"/>
      <family val="2"/>
      <scheme val="minor"/>
    </font>
    <font>
      <b/>
      <sz val="14"/>
      <color theme="1"/>
      <name val="Cambria"/>
      <family val="3"/>
      <scheme val="major"/>
    </font>
    <font>
      <i/>
      <sz val="10"/>
      <color theme="4" tint="-0.24994659260841701"/>
      <name val="Cambria"/>
      <family val="1"/>
      <scheme val="major"/>
    </font>
    <font>
      <sz val="16"/>
      <color theme="3"/>
      <name val="Calibri"/>
      <family val="2"/>
      <scheme val="minor"/>
    </font>
    <font>
      <b/>
      <sz val="11"/>
      <color theme="1"/>
      <name val="Calibri"/>
      <family val="2"/>
      <scheme val="minor"/>
    </font>
    <font>
      <sz val="10"/>
      <color theme="1"/>
      <name val="Calibri"/>
      <family val="2"/>
      <scheme val="minor"/>
    </font>
    <font>
      <sz val="8"/>
      <color theme="1"/>
      <name val="Calibri"/>
      <family val="2"/>
      <scheme val="minor"/>
    </font>
    <font>
      <i/>
      <sz val="8"/>
      <color theme="1"/>
      <name val="Calibri"/>
      <family val="2"/>
      <scheme val="minor"/>
    </font>
    <font>
      <b/>
      <i/>
      <sz val="9"/>
      <color theme="1"/>
      <name val="Calibri"/>
      <family val="2"/>
      <scheme val="minor"/>
    </font>
    <font>
      <b/>
      <sz val="10"/>
      <color theme="1"/>
      <name val="Calibri"/>
      <family val="2"/>
      <scheme val="minor"/>
    </font>
    <font>
      <i/>
      <sz val="10"/>
      <color theme="1"/>
      <name val="Calibri"/>
      <family val="2"/>
      <scheme val="minor"/>
    </font>
    <font>
      <sz val="9"/>
      <color theme="1"/>
      <name val="Calibri"/>
      <family val="2"/>
      <scheme val="minor"/>
    </font>
    <font>
      <i/>
      <sz val="9"/>
      <color theme="1"/>
      <name val="Calibri"/>
      <family val="2"/>
      <scheme val="minor"/>
    </font>
    <font>
      <i/>
      <sz val="11"/>
      <color theme="1"/>
      <name val="Calibri"/>
      <family val="2"/>
      <scheme val="minor"/>
    </font>
    <font>
      <sz val="10"/>
      <color rgb="FFFF0000"/>
      <name val="Calibri"/>
      <family val="2"/>
      <scheme val="minor"/>
    </font>
    <font>
      <b/>
      <sz val="9"/>
      <color theme="1"/>
      <name val="Calibri"/>
      <family val="2"/>
      <scheme val="minor"/>
    </font>
    <font>
      <sz val="20"/>
      <color rgb="FF000000"/>
      <name val="Arial"/>
      <family val="2"/>
    </font>
    <font>
      <b/>
      <sz val="20"/>
      <color theme="0"/>
      <name val="Arial"/>
      <family val="2"/>
    </font>
    <font>
      <b/>
      <sz val="10"/>
      <color rgb="FF000000"/>
      <name val="Arial"/>
      <family val="2"/>
    </font>
    <font>
      <b/>
      <sz val="11"/>
      <color rgb="FF000000"/>
      <name val="Arial"/>
      <family val="2"/>
    </font>
    <font>
      <b/>
      <sz val="12"/>
      <color theme="1"/>
      <name val="Calibri"/>
      <family val="2"/>
      <scheme val="minor"/>
    </font>
    <font>
      <sz val="10"/>
      <color rgb="FF000000"/>
      <name val="Arial"/>
      <family val="2"/>
    </font>
    <font>
      <i/>
      <sz val="10"/>
      <color rgb="FF000000"/>
      <name val="Arial"/>
      <family val="2"/>
    </font>
    <font>
      <sz val="11"/>
      <color theme="1"/>
      <name val="Calibri"/>
      <family val="2"/>
    </font>
    <font>
      <b/>
      <sz val="10.5"/>
      <color rgb="FF000000"/>
      <name val="Arial"/>
      <family val="2"/>
    </font>
    <font>
      <sz val="10"/>
      <color rgb="FFFFFFFF"/>
      <name val="Arial"/>
      <family val="2"/>
    </font>
    <font>
      <sz val="11"/>
      <color rgb="FF000000"/>
      <name val="Arial"/>
      <family val="2"/>
    </font>
    <font>
      <b/>
      <sz val="14"/>
      <color rgb="FF000000"/>
      <name val="Arial"/>
      <family val="2"/>
    </font>
    <font>
      <b/>
      <i/>
      <sz val="12"/>
      <color rgb="FF000000"/>
      <name val="Arial"/>
      <family val="2"/>
    </font>
    <font>
      <b/>
      <sz val="14"/>
      <color theme="1"/>
      <name val="Calibri"/>
      <family val="2"/>
      <scheme val="minor"/>
    </font>
    <font>
      <b/>
      <sz val="12"/>
      <color rgb="FF000000"/>
      <name val="Arial"/>
      <family val="2"/>
    </font>
    <font>
      <i/>
      <sz val="11"/>
      <color rgb="FF000000"/>
      <name val="Calibri"/>
      <family val="2"/>
      <scheme val="minor"/>
    </font>
    <font>
      <sz val="11"/>
      <color theme="1"/>
      <name val="GeosansLight"/>
    </font>
    <font>
      <b/>
      <i/>
      <sz val="11"/>
      <color rgb="FFFF0000"/>
      <name val="Calibri"/>
      <family val="2"/>
      <scheme val="minor"/>
    </font>
    <font>
      <b/>
      <i/>
      <u/>
      <sz val="14"/>
      <color rgb="FFFF0000"/>
      <name val="Calibri"/>
      <family val="2"/>
      <scheme val="minor"/>
    </font>
    <font>
      <sz val="14"/>
      <color theme="1"/>
      <name val="GeosansLight"/>
    </font>
    <font>
      <sz val="14"/>
      <color theme="1"/>
      <name val="Calibri"/>
      <family val="2"/>
      <scheme val="minor"/>
    </font>
    <font>
      <b/>
      <sz val="20"/>
      <color rgb="FF000000"/>
      <name val="Arial"/>
      <family val="2"/>
    </font>
    <font>
      <b/>
      <sz val="22"/>
      <color theme="0"/>
      <name val="Arial"/>
      <family val="2"/>
    </font>
    <font>
      <sz val="12"/>
      <color theme="1"/>
      <name val="Calibri"/>
      <family val="2"/>
      <scheme val="minor"/>
    </font>
    <font>
      <i/>
      <sz val="9"/>
      <color theme="1"/>
      <name val="Calibri"/>
      <family val="2"/>
    </font>
    <font>
      <i/>
      <sz val="7"/>
      <color theme="1"/>
      <name val="Calibri"/>
      <family val="2"/>
      <scheme val="minor"/>
    </font>
    <font>
      <b/>
      <sz val="16"/>
      <color theme="1"/>
      <name val="Calibri"/>
      <family val="2"/>
      <scheme val="minor"/>
    </font>
    <font>
      <b/>
      <i/>
      <sz val="14"/>
      <color theme="9"/>
      <name val="Calibri"/>
      <family val="2"/>
      <scheme val="minor"/>
    </font>
    <font>
      <b/>
      <i/>
      <sz val="14"/>
      <color theme="1"/>
      <name val="Calibri"/>
      <family val="2"/>
      <scheme val="minor"/>
    </font>
    <font>
      <b/>
      <i/>
      <sz val="12"/>
      <color theme="1"/>
      <name val="Calibri"/>
      <family val="2"/>
      <scheme val="minor"/>
    </font>
    <font>
      <b/>
      <i/>
      <sz val="11"/>
      <color theme="1"/>
      <name val="Calibri"/>
      <family val="2"/>
      <scheme val="minor"/>
    </font>
    <font>
      <sz val="6"/>
      <color theme="1"/>
      <name val="Calibri"/>
      <family val="2"/>
      <scheme val="minor"/>
    </font>
    <font>
      <sz val="7"/>
      <color theme="1"/>
      <name val="Calibri"/>
      <family val="2"/>
      <scheme val="minor"/>
    </font>
    <font>
      <sz val="28"/>
      <color theme="0"/>
      <name val="Segoe Script"/>
      <family val="4"/>
    </font>
    <font>
      <sz val="40"/>
      <color theme="0"/>
      <name val="Arial Rounded MT Bold"/>
      <family val="2"/>
    </font>
    <font>
      <b/>
      <sz val="12"/>
      <color rgb="FFFF0000"/>
      <name val="Calibri"/>
      <family val="2"/>
      <scheme val="minor"/>
    </font>
    <font>
      <b/>
      <sz val="9"/>
      <color indexed="8"/>
      <name val="Calibri"/>
      <family val="2"/>
    </font>
    <font>
      <sz val="9"/>
      <color indexed="8"/>
      <name val="Calibri"/>
      <family val="2"/>
    </font>
    <font>
      <sz val="11"/>
      <name val="Calibri"/>
      <family val="2"/>
    </font>
    <font>
      <sz val="8"/>
      <name val="Calibri"/>
      <family val="2"/>
    </font>
    <font>
      <b/>
      <sz val="10"/>
      <name val="Calibri"/>
      <family val="2"/>
    </font>
    <font>
      <b/>
      <sz val="9"/>
      <name val="Calibri"/>
      <family val="2"/>
    </font>
    <font>
      <sz val="9"/>
      <name val="Calibri"/>
      <family val="2"/>
    </font>
    <font>
      <sz val="8"/>
      <color rgb="FF000000"/>
      <name val="Calibri"/>
      <family val="2"/>
    </font>
  </fonts>
  <fills count="2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FBFBF"/>
        <bgColor rgb="FFBFBFBF"/>
      </patternFill>
    </fill>
    <fill>
      <patternFill patternType="solid">
        <fgColor rgb="FFFFFFFF"/>
        <bgColor rgb="FFFFFFFF"/>
      </patternFill>
    </fill>
    <fill>
      <patternFill patternType="solid">
        <fgColor theme="1"/>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rgb="FFFF99FF"/>
        <bgColor indexed="64"/>
      </patternFill>
    </fill>
    <fill>
      <patternFill patternType="solid">
        <fgColor rgb="FF92D050"/>
        <bgColor indexed="64"/>
      </patternFill>
    </fill>
    <fill>
      <patternFill patternType="solid">
        <fgColor rgb="FFFFFF00"/>
        <bgColor indexed="64"/>
      </patternFill>
    </fill>
    <fill>
      <patternFill patternType="solid">
        <fgColor rgb="FF7030A0"/>
        <bgColor indexed="64"/>
      </patternFill>
    </fill>
    <fill>
      <patternFill patternType="solid">
        <fgColor rgb="FFFFC000"/>
        <bgColor indexed="64"/>
      </patternFill>
    </fill>
    <fill>
      <patternFill patternType="solid">
        <fgColor rgb="FF00B0F0"/>
        <bgColor indexed="64"/>
      </patternFill>
    </fill>
    <fill>
      <patternFill patternType="solid">
        <fgColor rgb="FFFFFFFF"/>
        <bgColor rgb="FF000000"/>
      </patternFill>
    </fill>
    <fill>
      <patternFill patternType="solid">
        <fgColor theme="6" tint="-0.249977111117893"/>
        <bgColor indexed="64"/>
      </patternFill>
    </fill>
    <fill>
      <patternFill patternType="solid">
        <fgColor theme="3" tint="0.59999389629810485"/>
        <bgColor indexed="64"/>
      </patternFill>
    </fill>
  </fills>
  <borders count="58">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style="double">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diagonal/>
    </border>
    <border>
      <left style="dashed">
        <color indexed="64"/>
      </left>
      <right style="thin">
        <color indexed="64"/>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style="dashed">
        <color indexed="64"/>
      </right>
      <top style="dashed">
        <color indexed="64"/>
      </top>
      <bottom/>
      <diagonal/>
    </border>
    <border>
      <left style="dashed">
        <color indexed="64"/>
      </left>
      <right style="thin">
        <color indexed="64"/>
      </right>
      <top/>
      <bottom/>
      <diagonal/>
    </border>
    <border>
      <left/>
      <right style="thin">
        <color indexed="64"/>
      </right>
      <top/>
      <bottom/>
      <diagonal/>
    </border>
    <border>
      <left style="thin">
        <color indexed="64"/>
      </left>
      <right style="dashed">
        <color indexed="64"/>
      </right>
      <top/>
      <bottom/>
      <diagonal/>
    </border>
    <border>
      <left style="dashed">
        <color indexed="64"/>
      </left>
      <right style="thin">
        <color indexed="64"/>
      </right>
      <top/>
      <bottom style="dashed">
        <color indexed="64"/>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left style="thin">
        <color indexed="64"/>
      </left>
      <right style="dashed">
        <color indexed="64"/>
      </right>
      <top/>
      <bottom style="dashed">
        <color indexed="64"/>
      </bottom>
      <diagonal/>
    </border>
    <border>
      <left style="thin">
        <color indexed="64"/>
      </left>
      <right/>
      <top/>
      <bottom style="dash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double">
        <color indexed="64"/>
      </top>
      <bottom/>
      <diagonal/>
    </border>
    <border>
      <left style="double">
        <color indexed="64"/>
      </left>
      <right/>
      <top style="double">
        <color indexed="64"/>
      </top>
      <bottom/>
      <diagonal/>
    </border>
    <border>
      <left/>
      <right style="double">
        <color indexed="64"/>
      </right>
      <top style="double">
        <color indexed="64"/>
      </top>
      <bottom/>
      <diagonal/>
    </border>
    <border>
      <left/>
      <right style="double">
        <color indexed="64"/>
      </right>
      <top/>
      <bottom/>
      <diagonal/>
    </border>
    <border>
      <left style="thin">
        <color indexed="64"/>
      </left>
      <right/>
      <top style="double">
        <color indexed="64"/>
      </top>
      <bottom/>
      <diagonal/>
    </border>
    <border>
      <left style="double">
        <color indexed="64"/>
      </left>
      <right/>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style="thin">
        <color indexed="64"/>
      </right>
      <top/>
      <bottom style="thin">
        <color indexed="64"/>
      </bottom>
      <diagonal/>
    </border>
    <border>
      <left/>
      <right style="double">
        <color indexed="64"/>
      </right>
      <top style="double">
        <color indexed="64"/>
      </top>
      <bottom style="double">
        <color indexed="64"/>
      </bottom>
      <diagonal/>
    </border>
    <border>
      <left/>
      <right style="double">
        <color indexed="64"/>
      </right>
      <top/>
      <bottom style="double">
        <color indexed="64"/>
      </bottom>
      <diagonal/>
    </border>
    <border>
      <left style="dotted">
        <color indexed="64"/>
      </left>
      <right style="dotted">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right/>
      <top/>
      <bottom style="thick">
        <color theme="4"/>
      </bottom>
      <diagonal/>
    </border>
    <border>
      <left/>
      <right/>
      <top style="medium">
        <color theme="2" tint="-9.9948118533890809E-2"/>
      </top>
      <bottom style="medium">
        <color theme="2" tint="-9.9948118533890809E-2"/>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diagonal/>
    </border>
    <border>
      <left/>
      <right style="double">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style="double">
        <color rgb="FF000000"/>
      </left>
      <right/>
      <top/>
      <bottom style="double">
        <color rgb="FF000000"/>
      </bottom>
      <diagonal/>
    </border>
    <border>
      <left/>
      <right/>
      <top/>
      <bottom style="double">
        <color rgb="FF000000"/>
      </bottom>
      <diagonal/>
    </border>
    <border>
      <left/>
      <right style="double">
        <color rgb="FF000000"/>
      </right>
      <top/>
      <bottom style="double">
        <color rgb="FF000000"/>
      </bottom>
      <diagonal/>
    </border>
    <border>
      <left/>
      <right/>
      <top/>
      <bottom style="dashed">
        <color indexed="64"/>
      </bottom>
      <diagonal/>
    </border>
    <border>
      <left style="dotted">
        <color indexed="64"/>
      </left>
      <right/>
      <top/>
      <bottom/>
      <diagonal/>
    </border>
  </borders>
  <cellStyleXfs count="16">
    <xf numFmtId="0" fontId="0" fillId="0" borderId="0"/>
    <xf numFmtId="0" fontId="9" fillId="0" borderId="0" applyNumberFormat="0" applyFill="0" applyBorder="0" applyAlignment="0" applyProtection="0"/>
    <xf numFmtId="0" fontId="10" fillId="0" borderId="0" applyNumberFormat="0" applyFill="0" applyBorder="0" applyAlignment="0" applyProtection="0">
      <alignment vertical="top"/>
      <protection locked="0"/>
    </xf>
    <xf numFmtId="43" fontId="7" fillId="0" borderId="0" applyFont="0" applyFill="0" applyBorder="0" applyAlignment="0" applyProtection="0"/>
    <xf numFmtId="0" fontId="11" fillId="0" borderId="0">
      <alignment vertical="center"/>
    </xf>
    <xf numFmtId="0" fontId="7" fillId="0" borderId="0"/>
    <xf numFmtId="0" fontId="7" fillId="0" borderId="0">
      <alignment wrapText="1"/>
    </xf>
    <xf numFmtId="9" fontId="7" fillId="0" borderId="0" applyFont="0" applyFill="0" applyBorder="0" applyAlignment="0" applyProtection="0"/>
    <xf numFmtId="0" fontId="12" fillId="0" borderId="0" applyNumberFormat="0" applyFill="0" applyBorder="0" applyAlignment="0" applyProtection="0"/>
    <xf numFmtId="0" fontId="13" fillId="0" borderId="0" applyNumberFormat="0" applyFill="0" applyBorder="0" applyProtection="0">
      <alignment horizontal="left" vertical="center"/>
    </xf>
    <xf numFmtId="0" fontId="15" fillId="0" borderId="0" applyNumberFormat="0" applyFill="0" applyBorder="0" applyProtection="0">
      <alignment vertical="top"/>
    </xf>
    <xf numFmtId="0" fontId="14" fillId="0" borderId="43" applyNumberFormat="0" applyFill="0" applyAlignment="0" applyProtection="0"/>
    <xf numFmtId="0" fontId="16" fillId="0" borderId="0" applyNumberFormat="0" applyFill="0" applyBorder="0" applyProtection="0">
      <alignment horizontal="right" vertical="center"/>
    </xf>
    <xf numFmtId="0" fontId="17" fillId="0" borderId="44" applyNumberFormat="0" applyFill="0" applyAlignment="0" applyProtection="0"/>
    <xf numFmtId="0" fontId="7" fillId="0" borderId="0" applyNumberFormat="0" applyFont="0" applyFill="0" applyBorder="0" applyProtection="0">
      <alignment horizontal="center"/>
    </xf>
    <xf numFmtId="0" fontId="18" fillId="0" borderId="0" applyNumberFormat="0" applyFill="0" applyBorder="0" applyAlignment="0" applyProtection="0"/>
  </cellStyleXfs>
  <cellXfs count="640">
    <xf numFmtId="0" fontId="0" fillId="0" borderId="0" xfId="0"/>
    <xf numFmtId="0" fontId="0" fillId="0" borderId="0" xfId="0" applyAlignment="1">
      <alignment vertical="center"/>
    </xf>
    <xf numFmtId="0" fontId="0" fillId="0" borderId="0" xfId="0" applyBorder="1" applyAlignment="1">
      <alignment vertical="center"/>
    </xf>
    <xf numFmtId="0" fontId="20" fillId="0" borderId="0" xfId="0" applyFont="1" applyAlignment="1">
      <alignment vertical="center"/>
    </xf>
    <xf numFmtId="0" fontId="20" fillId="2" borderId="0" xfId="0" applyFont="1" applyFill="1" applyAlignment="1">
      <alignment vertical="center"/>
    </xf>
    <xf numFmtId="0" fontId="20" fillId="2" borderId="0" xfId="0" applyFont="1" applyFill="1" applyBorder="1" applyAlignment="1">
      <alignment horizontal="right" vertical="center"/>
    </xf>
    <xf numFmtId="0" fontId="20" fillId="2" borderId="0" xfId="0" applyFont="1" applyFill="1" applyBorder="1" applyAlignment="1">
      <alignment vertical="center"/>
    </xf>
    <xf numFmtId="0" fontId="0" fillId="2" borderId="0" xfId="0" applyFill="1" applyAlignment="1">
      <alignment vertical="center"/>
    </xf>
    <xf numFmtId="0" fontId="20" fillId="0" borderId="0" xfId="0" applyFont="1" applyBorder="1" applyAlignment="1">
      <alignment vertical="center"/>
    </xf>
    <xf numFmtId="0" fontId="20" fillId="2" borderId="0" xfId="0" applyFont="1" applyFill="1" applyAlignment="1">
      <alignment horizontal="center" vertical="center"/>
    </xf>
    <xf numFmtId="0" fontId="20" fillId="2" borderId="1" xfId="0" applyFont="1" applyFill="1" applyBorder="1" applyAlignment="1">
      <alignment vertical="center"/>
    </xf>
    <xf numFmtId="0" fontId="20" fillId="0" borderId="0" xfId="0" applyFont="1" applyAlignment="1">
      <alignment vertical="center" wrapText="1"/>
    </xf>
    <xf numFmtId="0" fontId="0" fillId="0" borderId="0" xfId="0" applyAlignment="1">
      <alignment vertical="center" wrapText="1"/>
    </xf>
    <xf numFmtId="0" fontId="21" fillId="2" borderId="0" xfId="0" applyFont="1" applyFill="1" applyAlignment="1">
      <alignment vertical="center"/>
    </xf>
    <xf numFmtId="6" fontId="22" fillId="2" borderId="0" xfId="0" applyNumberFormat="1" applyFont="1" applyFill="1" applyBorder="1" applyAlignment="1">
      <alignment vertical="center"/>
    </xf>
    <xf numFmtId="0" fontId="20" fillId="2" borderId="0" xfId="0" applyFont="1" applyFill="1"/>
    <xf numFmtId="0" fontId="20" fillId="2" borderId="0" xfId="0" applyFont="1" applyFill="1" applyAlignment="1">
      <alignment horizontal="center"/>
    </xf>
    <xf numFmtId="0" fontId="21" fillId="2" borderId="0" xfId="0" applyFont="1" applyFill="1" applyBorder="1" applyAlignment="1">
      <alignment horizontal="left" vertical="center" wrapText="1"/>
    </xf>
    <xf numFmtId="0" fontId="0" fillId="2" borderId="0" xfId="0" applyFill="1" applyAlignment="1">
      <alignment horizontal="center"/>
    </xf>
    <xf numFmtId="8" fontId="23" fillId="0" borderId="0" xfId="0" applyNumberFormat="1" applyFont="1" applyAlignment="1">
      <alignment horizontal="center" vertical="center"/>
    </xf>
    <xf numFmtId="0" fontId="24" fillId="2" borderId="1" xfId="0" applyFont="1" applyFill="1" applyBorder="1" applyAlignment="1">
      <alignment vertical="center"/>
    </xf>
    <xf numFmtId="0" fontId="24" fillId="2" borderId="1" xfId="0" applyFont="1" applyFill="1" applyBorder="1" applyAlignment="1">
      <alignment vertical="center" wrapText="1"/>
    </xf>
    <xf numFmtId="0" fontId="20" fillId="3" borderId="0" xfId="0" applyFont="1" applyFill="1" applyBorder="1" applyAlignment="1">
      <alignment horizontal="right" vertical="center"/>
    </xf>
    <xf numFmtId="0" fontId="21" fillId="2" borderId="0" xfId="0" applyFont="1" applyFill="1"/>
    <xf numFmtId="0" fontId="0" fillId="2" borderId="0" xfId="0" applyFill="1"/>
    <xf numFmtId="0" fontId="20" fillId="2" borderId="0" xfId="0" applyFont="1" applyFill="1" applyAlignment="1">
      <alignment horizontal="right"/>
    </xf>
    <xf numFmtId="0" fontId="20" fillId="0" borderId="2" xfId="0" applyFont="1" applyBorder="1" applyAlignment="1">
      <alignment horizontal="left" vertical="center"/>
    </xf>
    <xf numFmtId="0" fontId="0" fillId="2" borderId="0" xfId="0" applyFont="1" applyFill="1" applyBorder="1" applyAlignment="1">
      <alignment vertical="center"/>
    </xf>
    <xf numFmtId="0" fontId="25" fillId="2" borderId="0" xfId="0" applyFont="1" applyFill="1" applyBorder="1" applyAlignment="1">
      <alignment vertical="center"/>
    </xf>
    <xf numFmtId="0" fontId="26" fillId="2" borderId="0" xfId="0" applyFont="1" applyFill="1" applyBorder="1" applyAlignment="1">
      <alignment vertical="center"/>
    </xf>
    <xf numFmtId="0" fontId="27" fillId="2" borderId="0" xfId="0" applyFont="1" applyFill="1" applyAlignment="1">
      <alignment horizontal="center" vertical="center"/>
    </xf>
    <xf numFmtId="0" fontId="20" fillId="0" borderId="0" xfId="0" applyFont="1" applyAlignment="1">
      <alignment horizontal="left" vertical="center"/>
    </xf>
    <xf numFmtId="6" fontId="22" fillId="3" borderId="0" xfId="0" applyNumberFormat="1" applyFont="1" applyFill="1" applyBorder="1" applyAlignment="1">
      <alignment horizontal="center" vertical="center"/>
    </xf>
    <xf numFmtId="0" fontId="20" fillId="2" borderId="0" xfId="0" applyFont="1" applyFill="1" applyBorder="1" applyAlignment="1">
      <alignment horizontal="center" vertical="center"/>
    </xf>
    <xf numFmtId="0" fontId="20" fillId="3" borderId="0" xfId="0" applyFont="1" applyFill="1" applyBorder="1" applyAlignment="1">
      <alignment horizontal="center" vertical="center"/>
    </xf>
    <xf numFmtId="0" fontId="20" fillId="2" borderId="0" xfId="0" applyFont="1" applyFill="1" applyAlignment="1">
      <alignment horizontal="left"/>
    </xf>
    <xf numFmtId="0" fontId="20" fillId="2" borderId="1" xfId="0" applyFont="1" applyFill="1" applyBorder="1" applyAlignment="1">
      <alignment horizontal="center" vertical="center"/>
    </xf>
    <xf numFmtId="0" fontId="25" fillId="3" borderId="0" xfId="0" applyFont="1" applyFill="1" applyBorder="1" applyAlignment="1">
      <alignment horizontal="center" vertical="center"/>
    </xf>
    <xf numFmtId="0" fontId="21" fillId="2" borderId="0" xfId="0" applyFont="1" applyFill="1" applyBorder="1" applyAlignment="1">
      <alignment horizontal="center" vertical="center"/>
    </xf>
    <xf numFmtId="0" fontId="20" fillId="0" borderId="0" xfId="0" applyFont="1" applyBorder="1" applyAlignment="1">
      <alignment horizontal="center" vertical="center"/>
    </xf>
    <xf numFmtId="0" fontId="20" fillId="0" borderId="0" xfId="0" applyFont="1" applyAlignment="1">
      <alignment horizontal="center" vertical="center"/>
    </xf>
    <xf numFmtId="0" fontId="28" fillId="2" borderId="0" xfId="0" applyFont="1" applyFill="1" applyAlignment="1">
      <alignment horizontal="center" vertical="center"/>
    </xf>
    <xf numFmtId="0" fontId="21" fillId="2" borderId="0" xfId="0" applyFont="1" applyFill="1" applyBorder="1" applyAlignment="1">
      <alignment vertical="center"/>
    </xf>
    <xf numFmtId="0" fontId="27" fillId="3" borderId="0" xfId="0" applyFont="1" applyFill="1" applyAlignment="1">
      <alignment horizontal="center"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0" fillId="3" borderId="0" xfId="0" applyFont="1" applyFill="1" applyAlignment="1">
      <alignment vertical="center"/>
    </xf>
    <xf numFmtId="14" fontId="20" fillId="3" borderId="0" xfId="0" applyNumberFormat="1" applyFont="1" applyFill="1" applyBorder="1" applyAlignment="1">
      <alignment horizontal="center" vertical="center"/>
    </xf>
    <xf numFmtId="6" fontId="20" fillId="3" borderId="3" xfId="0" applyNumberFormat="1" applyFont="1" applyFill="1" applyBorder="1" applyAlignment="1">
      <alignment horizontal="center" vertical="center"/>
    </xf>
    <xf numFmtId="0" fontId="29" fillId="0" borderId="1" xfId="0" applyFont="1" applyBorder="1" applyAlignment="1">
      <alignment vertical="center"/>
    </xf>
    <xf numFmtId="0" fontId="29" fillId="2" borderId="1" xfId="0" applyFont="1" applyFill="1" applyBorder="1" applyAlignment="1">
      <alignment vertical="center"/>
    </xf>
    <xf numFmtId="0" fontId="30" fillId="0" borderId="0" xfId="0" applyFont="1" applyAlignment="1">
      <alignment vertical="center"/>
    </xf>
    <xf numFmtId="0" fontId="26" fillId="0" borderId="0" xfId="0" applyFont="1" applyAlignment="1">
      <alignment vertical="center"/>
    </xf>
    <xf numFmtId="0" fontId="25" fillId="2" borderId="0" xfId="0" applyFont="1" applyFill="1" applyAlignment="1">
      <alignment vertical="center"/>
    </xf>
    <xf numFmtId="0" fontId="25" fillId="2" borderId="0" xfId="0" applyFont="1" applyFill="1" applyAlignment="1">
      <alignment horizontal="center" vertical="center"/>
    </xf>
    <xf numFmtId="0" fontId="0" fillId="2" borderId="0" xfId="0" applyFill="1" applyBorder="1" applyAlignment="1">
      <alignment vertical="center"/>
    </xf>
    <xf numFmtId="0" fontId="0" fillId="2" borderId="0" xfId="0" applyFill="1" applyBorder="1" applyAlignment="1">
      <alignment horizontal="center" vertical="center"/>
    </xf>
    <xf numFmtId="6" fontId="26" fillId="2" borderId="0" xfId="0" applyNumberFormat="1" applyFont="1" applyFill="1" applyBorder="1" applyAlignment="1">
      <alignment horizontal="center" vertical="center"/>
    </xf>
    <xf numFmtId="0" fontId="20" fillId="0" borderId="0" xfId="0" applyFont="1" applyAlignment="1"/>
    <xf numFmtId="6" fontId="20" fillId="3" borderId="0" xfId="0" applyNumberFormat="1" applyFont="1" applyFill="1" applyBorder="1" applyAlignment="1">
      <alignment horizontal="right" vertical="center"/>
    </xf>
    <xf numFmtId="0" fontId="0" fillId="0" borderId="0" xfId="0" applyAlignment="1" applyProtection="1">
      <alignment horizontal="center"/>
      <protection locked="0"/>
    </xf>
    <xf numFmtId="0" fontId="0" fillId="2" borderId="45" xfId="0" applyFill="1" applyBorder="1" applyProtection="1">
      <protection locked="0"/>
    </xf>
    <xf numFmtId="0" fontId="0" fillId="0" borderId="0" xfId="0" applyProtection="1">
      <protection locked="0"/>
    </xf>
    <xf numFmtId="0" fontId="0" fillId="0" borderId="0" xfId="0"/>
    <xf numFmtId="0" fontId="0" fillId="0" borderId="0" xfId="0" applyAlignment="1">
      <alignment vertical="center"/>
    </xf>
    <xf numFmtId="0" fontId="0" fillId="0" borderId="0" xfId="0" applyBorder="1" applyAlignment="1">
      <alignment vertical="center"/>
    </xf>
    <xf numFmtId="0" fontId="20" fillId="0" borderId="0" xfId="0" applyFont="1" applyAlignment="1">
      <alignment vertical="center"/>
    </xf>
    <xf numFmtId="0" fontId="20" fillId="2" borderId="0" xfId="0" applyFont="1" applyFill="1" applyAlignment="1">
      <alignment vertical="center"/>
    </xf>
    <xf numFmtId="0" fontId="21" fillId="2" borderId="0" xfId="0" applyFont="1" applyFill="1" applyBorder="1" applyAlignment="1">
      <alignment horizontal="center" vertical="center"/>
    </xf>
    <xf numFmtId="0" fontId="20" fillId="2" borderId="0" xfId="0" applyFont="1" applyFill="1" applyBorder="1" applyAlignment="1">
      <alignment horizontal="right" vertical="center"/>
    </xf>
    <xf numFmtId="0" fontId="20" fillId="2" borderId="0" xfId="0" applyFont="1" applyFill="1" applyBorder="1" applyAlignment="1">
      <alignment vertical="center"/>
    </xf>
    <xf numFmtId="0" fontId="0" fillId="2" borderId="0" xfId="0" applyFill="1" applyAlignment="1">
      <alignment vertical="center"/>
    </xf>
    <xf numFmtId="0" fontId="20" fillId="0" borderId="0" xfId="0" applyFont="1" applyBorder="1" applyAlignment="1">
      <alignment vertical="center"/>
    </xf>
    <xf numFmtId="0" fontId="20" fillId="2" borderId="0" xfId="0" applyFont="1" applyFill="1" applyAlignment="1">
      <alignment horizontal="center" vertical="center"/>
    </xf>
    <xf numFmtId="0" fontId="20" fillId="3" borderId="0" xfId="0" applyFont="1" applyFill="1" applyBorder="1" applyAlignment="1">
      <alignment horizontal="center" vertical="center"/>
    </xf>
    <xf numFmtId="0" fontId="20" fillId="2" borderId="0" xfId="0" applyFont="1" applyFill="1" applyBorder="1" applyAlignment="1">
      <alignment horizontal="center" vertical="center"/>
    </xf>
    <xf numFmtId="0" fontId="20" fillId="2" borderId="1" xfId="0" applyFont="1" applyFill="1" applyBorder="1" applyAlignment="1">
      <alignment vertical="center"/>
    </xf>
    <xf numFmtId="0" fontId="20" fillId="0" borderId="0" xfId="0" applyFont="1" applyAlignment="1">
      <alignment vertical="center" wrapText="1"/>
    </xf>
    <xf numFmtId="0" fontId="0" fillId="0" borderId="0" xfId="0" applyAlignment="1">
      <alignment vertical="center" wrapText="1"/>
    </xf>
    <xf numFmtId="0" fontId="21" fillId="2" borderId="0" xfId="0" applyFont="1" applyFill="1" applyAlignment="1">
      <alignment vertical="center"/>
    </xf>
    <xf numFmtId="0" fontId="20" fillId="3" borderId="0" xfId="0" applyFont="1" applyFill="1" applyBorder="1" applyAlignment="1">
      <alignment vertical="center"/>
    </xf>
    <xf numFmtId="0" fontId="20" fillId="0" borderId="0" xfId="0" applyFont="1" applyAlignment="1">
      <alignment horizontal="center" vertical="center"/>
    </xf>
    <xf numFmtId="0" fontId="20" fillId="2" borderId="1" xfId="0" applyFont="1" applyFill="1" applyBorder="1" applyAlignment="1">
      <alignment horizontal="center" vertical="center"/>
    </xf>
    <xf numFmtId="0" fontId="21" fillId="2" borderId="0" xfId="0" applyFont="1" applyFill="1" applyBorder="1" applyAlignment="1">
      <alignment horizontal="left" vertical="center" wrapText="1"/>
    </xf>
    <xf numFmtId="8" fontId="23" fillId="0" borderId="0" xfId="0" applyNumberFormat="1" applyFont="1" applyAlignment="1">
      <alignment horizontal="center" vertical="center"/>
    </xf>
    <xf numFmtId="0" fontId="20" fillId="3" borderId="0" xfId="0" applyFont="1" applyFill="1" applyAlignment="1">
      <alignment horizontal="center" vertical="center"/>
    </xf>
    <xf numFmtId="0" fontId="0" fillId="2" borderId="46" xfId="0" applyFill="1" applyBorder="1" applyProtection="1">
      <protection locked="0"/>
    </xf>
    <xf numFmtId="0" fontId="0" fillId="2" borderId="47" xfId="0" applyFill="1" applyBorder="1" applyProtection="1">
      <protection locked="0"/>
    </xf>
    <xf numFmtId="0" fontId="0" fillId="2" borderId="48" xfId="0" applyFill="1" applyBorder="1" applyProtection="1">
      <protection locked="0"/>
    </xf>
    <xf numFmtId="0" fontId="0" fillId="2" borderId="0" xfId="0" applyFill="1" applyBorder="1" applyProtection="1">
      <protection locked="0"/>
    </xf>
    <xf numFmtId="0" fontId="31" fillId="2" borderId="49" xfId="0" applyFont="1" applyFill="1" applyBorder="1" applyProtection="1">
      <protection locked="0"/>
    </xf>
    <xf numFmtId="0" fontId="31" fillId="0" borderId="0" xfId="0" applyFont="1" applyProtection="1">
      <protection locked="0"/>
    </xf>
    <xf numFmtId="0" fontId="32" fillId="2" borderId="0" xfId="0" applyFont="1" applyFill="1" applyBorder="1" applyAlignment="1" applyProtection="1">
      <alignment horizontal="right" vertical="center"/>
      <protection locked="0"/>
    </xf>
    <xf numFmtId="0" fontId="31" fillId="0" borderId="4" xfId="0" applyFont="1" applyBorder="1" applyProtection="1">
      <protection locked="0"/>
    </xf>
    <xf numFmtId="0" fontId="0" fillId="0" borderId="48" xfId="0" applyBorder="1" applyProtection="1">
      <protection locked="0"/>
    </xf>
    <xf numFmtId="0" fontId="31" fillId="0" borderId="49" xfId="0" applyFont="1" applyBorder="1" applyProtection="1">
      <protection locked="0"/>
    </xf>
    <xf numFmtId="0" fontId="0" fillId="0" borderId="49" xfId="0" applyBorder="1" applyProtection="1">
      <protection locked="0"/>
    </xf>
    <xf numFmtId="0" fontId="33" fillId="4" borderId="5" xfId="0" applyFont="1" applyFill="1" applyBorder="1" applyProtection="1">
      <protection locked="0"/>
    </xf>
    <xf numFmtId="0" fontId="0" fillId="4" borderId="2" xfId="0" applyFill="1" applyBorder="1" applyProtection="1">
      <protection locked="0"/>
    </xf>
    <xf numFmtId="0" fontId="0" fillId="3" borderId="5" xfId="0" applyFill="1" applyBorder="1" applyProtection="1">
      <protection locked="0"/>
    </xf>
    <xf numFmtId="0" fontId="0" fillId="3" borderId="2" xfId="0" applyFill="1" applyBorder="1" applyProtection="1">
      <protection locked="0"/>
    </xf>
    <xf numFmtId="0" fontId="33" fillId="3" borderId="2" xfId="0" applyFont="1" applyFill="1" applyBorder="1" applyAlignment="1" applyProtection="1">
      <alignment horizontal="left"/>
      <protection locked="0"/>
    </xf>
    <xf numFmtId="0" fontId="0" fillId="3" borderId="6" xfId="0" applyFill="1" applyBorder="1" applyProtection="1">
      <protection locked="0"/>
    </xf>
    <xf numFmtId="9" fontId="0" fillId="0" borderId="0" xfId="0" applyNumberFormat="1" applyProtection="1">
      <protection locked="0"/>
    </xf>
    <xf numFmtId="0" fontId="0" fillId="2" borderId="0" xfId="0" applyFill="1" applyProtection="1">
      <protection locked="0"/>
    </xf>
    <xf numFmtId="0" fontId="34" fillId="4" borderId="3" xfId="0" applyFont="1" applyFill="1" applyBorder="1" applyAlignment="1" applyProtection="1">
      <alignment horizontal="left" indent="1"/>
      <protection locked="0"/>
    </xf>
    <xf numFmtId="0" fontId="0" fillId="4" borderId="0" xfId="0" applyFill="1" applyBorder="1" applyAlignment="1" applyProtection="1">
      <alignment horizontal="left"/>
      <protection locked="0"/>
    </xf>
    <xf numFmtId="0" fontId="33" fillId="3" borderId="3" xfId="0" applyFont="1" applyFill="1" applyBorder="1" applyProtection="1">
      <protection locked="0"/>
    </xf>
    <xf numFmtId="0" fontId="35" fillId="3" borderId="0" xfId="0" applyFont="1" applyFill="1" applyBorder="1" applyProtection="1">
      <protection locked="0"/>
    </xf>
    <xf numFmtId="0" fontId="0" fillId="3" borderId="0" xfId="0" applyFill="1" applyBorder="1" applyAlignment="1" applyProtection="1">
      <alignment vertical="center"/>
      <protection locked="0"/>
    </xf>
    <xf numFmtId="10" fontId="0" fillId="0" borderId="0" xfId="0" applyNumberFormat="1" applyProtection="1">
      <protection locked="0"/>
    </xf>
    <xf numFmtId="14" fontId="0" fillId="0" borderId="0" xfId="0" applyNumberFormat="1" applyProtection="1">
      <protection locked="0"/>
    </xf>
    <xf numFmtId="0" fontId="33" fillId="4" borderId="3" xfId="0" applyFont="1" applyFill="1" applyBorder="1" applyAlignment="1" applyProtection="1">
      <alignment horizontal="left" indent="1"/>
      <protection locked="0"/>
    </xf>
    <xf numFmtId="0" fontId="0" fillId="4" borderId="0" xfId="0" applyFont="1" applyFill="1" applyBorder="1" applyAlignment="1" applyProtection="1">
      <alignment horizontal="left"/>
      <protection locked="0"/>
    </xf>
    <xf numFmtId="9" fontId="7" fillId="0" borderId="0" xfId="7" applyFont="1" applyProtection="1">
      <protection locked="0"/>
    </xf>
    <xf numFmtId="0" fontId="36" fillId="4" borderId="3" xfId="0" applyFont="1" applyFill="1" applyBorder="1" applyAlignment="1" applyProtection="1">
      <alignment horizontal="left" indent="1"/>
      <protection locked="0"/>
    </xf>
    <xf numFmtId="0" fontId="37" fillId="4" borderId="0" xfId="0" applyFont="1" applyFill="1" applyBorder="1" applyAlignment="1" applyProtection="1">
      <alignment horizontal="left" indent="1"/>
      <protection locked="0"/>
    </xf>
    <xf numFmtId="0" fontId="36" fillId="4" borderId="0" xfId="0" applyFont="1" applyFill="1" applyBorder="1" applyAlignment="1" applyProtection="1">
      <alignment horizontal="left"/>
      <protection locked="0"/>
    </xf>
    <xf numFmtId="0" fontId="33" fillId="3" borderId="3" xfId="0" applyFont="1" applyFill="1" applyBorder="1" applyAlignment="1" applyProtection="1">
      <alignment horizontal="left"/>
      <protection locked="0"/>
    </xf>
    <xf numFmtId="0" fontId="38" fillId="3" borderId="0" xfId="0" applyFont="1" applyFill="1" applyBorder="1" applyAlignment="1" applyProtection="1">
      <alignment horizontal="left"/>
      <protection locked="0"/>
    </xf>
    <xf numFmtId="0" fontId="20" fillId="3" borderId="0" xfId="0" applyFont="1" applyFill="1" applyBorder="1" applyProtection="1">
      <protection locked="0"/>
    </xf>
    <xf numFmtId="0" fontId="9" fillId="4" borderId="0" xfId="1" applyFill="1" applyBorder="1" applyAlignment="1" applyProtection="1">
      <alignment horizontal="left"/>
      <protection locked="0"/>
    </xf>
    <xf numFmtId="0" fontId="21" fillId="0" borderId="0" xfId="0" applyFont="1" applyProtection="1">
      <protection locked="0"/>
    </xf>
    <xf numFmtId="1" fontId="0" fillId="4" borderId="0" xfId="0" applyNumberFormat="1" applyFill="1" applyBorder="1" applyAlignment="1" applyProtection="1">
      <alignment horizontal="left"/>
      <protection locked="0"/>
    </xf>
    <xf numFmtId="0" fontId="37" fillId="4" borderId="7" xfId="0" applyFont="1" applyFill="1" applyBorder="1" applyProtection="1">
      <protection locked="0"/>
    </xf>
    <xf numFmtId="0" fontId="0" fillId="4" borderId="1" xfId="0" applyFill="1" applyBorder="1" applyProtection="1">
      <protection locked="0"/>
    </xf>
    <xf numFmtId="0" fontId="0" fillId="3" borderId="7" xfId="0" applyFill="1" applyBorder="1" applyProtection="1">
      <protection locked="0"/>
    </xf>
    <xf numFmtId="0" fontId="0" fillId="3" borderId="1" xfId="0" applyFill="1" applyBorder="1" applyProtection="1">
      <protection locked="0"/>
    </xf>
    <xf numFmtId="0" fontId="0" fillId="3" borderId="1" xfId="0" applyFill="1" applyBorder="1" applyAlignment="1" applyProtection="1">
      <alignment horizontal="left" vertical="top" wrapText="1"/>
      <protection locked="0"/>
    </xf>
    <xf numFmtId="0" fontId="0" fillId="3" borderId="8" xfId="0" applyFill="1" applyBorder="1" applyProtection="1">
      <protection locked="0"/>
    </xf>
    <xf numFmtId="0" fontId="0" fillId="0" borderId="0" xfId="0" applyBorder="1" applyProtection="1">
      <protection locked="0"/>
    </xf>
    <xf numFmtId="0" fontId="33" fillId="0" borderId="0" xfId="0" applyFont="1" applyFill="1" applyBorder="1" applyProtection="1">
      <protection locked="0"/>
    </xf>
    <xf numFmtId="14" fontId="0" fillId="0" borderId="0" xfId="0" applyNumberFormat="1" applyBorder="1" applyAlignment="1" applyProtection="1">
      <alignment horizontal="left"/>
      <protection locked="0"/>
    </xf>
    <xf numFmtId="0" fontId="33" fillId="5" borderId="50" xfId="0" applyFont="1" applyFill="1" applyBorder="1" applyAlignment="1" applyProtection="1">
      <alignment horizontal="center" vertical="center"/>
      <protection locked="0"/>
    </xf>
    <xf numFmtId="0" fontId="39" fillId="5" borderId="51" xfId="0" applyFont="1" applyFill="1" applyBorder="1" applyAlignment="1" applyProtection="1">
      <alignment horizontal="center" vertical="center"/>
      <protection locked="0"/>
    </xf>
    <xf numFmtId="0" fontId="39" fillId="5" borderId="51" xfId="0" applyFont="1" applyFill="1" applyBorder="1" applyAlignment="1" applyProtection="1">
      <alignment horizontal="center" vertical="center" wrapText="1"/>
      <protection locked="0"/>
    </xf>
    <xf numFmtId="0" fontId="39" fillId="5" borderId="9" xfId="0" applyFont="1" applyFill="1" applyBorder="1" applyAlignment="1" applyProtection="1">
      <alignment horizontal="center" vertical="center" wrapText="1"/>
      <protection locked="0"/>
    </xf>
    <xf numFmtId="0" fontId="33" fillId="0" borderId="52" xfId="0" applyFont="1" applyBorder="1" applyAlignment="1" applyProtection="1">
      <alignment horizontal="left"/>
      <protection locked="0"/>
    </xf>
    <xf numFmtId="0" fontId="33" fillId="0" borderId="52" xfId="0" applyFont="1" applyBorder="1" applyAlignment="1" applyProtection="1">
      <alignment horizontal="right"/>
      <protection locked="0"/>
    </xf>
    <xf numFmtId="0" fontId="33" fillId="0" borderId="52" xfId="0" applyFont="1" applyBorder="1" applyAlignment="1" applyProtection="1">
      <alignment horizontal="center"/>
      <protection locked="0"/>
    </xf>
    <xf numFmtId="0" fontId="33" fillId="0" borderId="0" xfId="0" applyFont="1" applyBorder="1" applyAlignment="1" applyProtection="1">
      <alignment horizontal="center"/>
      <protection locked="0"/>
    </xf>
    <xf numFmtId="0" fontId="40" fillId="0" borderId="0" xfId="0" applyFont="1" applyAlignment="1" applyProtection="1">
      <alignment horizontal="center" vertical="center"/>
      <protection locked="0"/>
    </xf>
    <xf numFmtId="49" fontId="0" fillId="0" borderId="10" xfId="0" applyNumberFormat="1" applyBorder="1" applyAlignment="1" applyProtection="1">
      <alignment horizontal="left" vertical="center" wrapText="1"/>
      <protection locked="0"/>
    </xf>
    <xf numFmtId="49" fontId="0" fillId="0" borderId="5" xfId="0" applyNumberFormat="1" applyBorder="1" applyAlignment="1" applyProtection="1">
      <alignment horizontal="left" vertical="center"/>
      <protection locked="0"/>
    </xf>
    <xf numFmtId="2" fontId="0" fillId="0" borderId="10" xfId="0" applyNumberFormat="1" applyBorder="1" applyAlignment="1" applyProtection="1">
      <alignment vertical="center" wrapText="1"/>
      <protection locked="0"/>
    </xf>
    <xf numFmtId="167" fontId="0" fillId="0" borderId="6" xfId="0" applyNumberFormat="1" applyBorder="1" applyAlignment="1" applyProtection="1">
      <alignment horizontal="right" vertical="center" wrapText="1"/>
      <protection locked="0"/>
    </xf>
    <xf numFmtId="9" fontId="7" fillId="0" borderId="11" xfId="7" applyFont="1" applyBorder="1" applyAlignment="1" applyProtection="1">
      <alignment horizontal="right" vertical="center" wrapText="1"/>
      <protection locked="0"/>
    </xf>
    <xf numFmtId="4" fontId="0" fillId="0" borderId="11" xfId="0" applyNumberFormat="1" applyBorder="1" applyAlignment="1" applyProtection="1">
      <alignment horizontal="right" vertical="center" wrapText="1"/>
    </xf>
    <xf numFmtId="43" fontId="7" fillId="0" borderId="0" xfId="3" applyFont="1" applyProtection="1">
      <protection locked="0"/>
    </xf>
    <xf numFmtId="0" fontId="0" fillId="3" borderId="12" xfId="0" applyFill="1" applyBorder="1" applyAlignment="1" applyProtection="1">
      <alignment horizontal="center" vertical="center"/>
      <protection locked="0"/>
    </xf>
    <xf numFmtId="167" fontId="0" fillId="0" borderId="12" xfId="0" applyNumberFormat="1" applyBorder="1" applyAlignment="1" applyProtection="1">
      <alignment horizontal="center" vertical="center" wrapText="1"/>
      <protection locked="0"/>
    </xf>
    <xf numFmtId="9" fontId="7" fillId="0" borderId="12" xfId="7" applyFont="1" applyBorder="1" applyAlignment="1" applyProtection="1">
      <alignment horizontal="center" vertical="center" wrapText="1"/>
      <protection locked="0"/>
    </xf>
    <xf numFmtId="167" fontId="0" fillId="0" borderId="0" xfId="0" applyNumberFormat="1" applyBorder="1" applyAlignment="1" applyProtection="1">
      <alignment horizontal="center" vertical="center" wrapText="1"/>
      <protection locked="0"/>
    </xf>
    <xf numFmtId="9" fontId="7" fillId="0" borderId="13" xfId="7" applyFont="1" applyBorder="1" applyAlignment="1" applyProtection="1">
      <alignment horizontal="center" vertical="center" wrapText="1"/>
      <protection locked="0"/>
    </xf>
    <xf numFmtId="49" fontId="0" fillId="0" borderId="14" xfId="0" applyNumberFormat="1" applyBorder="1" applyAlignment="1" applyProtection="1">
      <alignment horizontal="center" vertical="center" wrapText="1"/>
      <protection locked="0"/>
    </xf>
    <xf numFmtId="0" fontId="0" fillId="3" borderId="15" xfId="0" applyFill="1" applyBorder="1" applyAlignment="1" applyProtection="1">
      <alignment horizontal="center" vertical="center"/>
      <protection locked="0"/>
    </xf>
    <xf numFmtId="2" fontId="0" fillId="3" borderId="12" xfId="0" applyNumberFormat="1" applyFill="1" applyBorder="1" applyAlignment="1" applyProtection="1">
      <alignment horizontal="center" vertical="center" wrapText="1"/>
      <protection locked="0"/>
    </xf>
    <xf numFmtId="167" fontId="0" fillId="3" borderId="16" xfId="0" applyNumberFormat="1" applyFill="1" applyBorder="1" applyAlignment="1" applyProtection="1">
      <alignment horizontal="center" vertical="center" wrapText="1"/>
      <protection locked="0"/>
    </xf>
    <xf numFmtId="9" fontId="7" fillId="3" borderId="12" xfId="7" applyFont="1" applyFill="1" applyBorder="1" applyAlignment="1" applyProtection="1">
      <alignment horizontal="center" vertical="center" wrapText="1"/>
      <protection locked="0"/>
    </xf>
    <xf numFmtId="4" fontId="0" fillId="3" borderId="17" xfId="0" applyNumberFormat="1" applyFill="1" applyBorder="1" applyAlignment="1" applyProtection="1">
      <alignment horizontal="center" vertical="center" wrapText="1"/>
    </xf>
    <xf numFmtId="49" fontId="0" fillId="0" borderId="18" xfId="0" applyNumberFormat="1" applyBorder="1" applyAlignment="1" applyProtection="1">
      <alignment horizontal="center" vertical="center" wrapText="1"/>
      <protection locked="0"/>
    </xf>
    <xf numFmtId="2" fontId="0" fillId="3" borderId="13" xfId="0" applyNumberFormat="1" applyFill="1" applyBorder="1" applyAlignment="1" applyProtection="1">
      <alignment horizontal="center" vertical="center" wrapText="1"/>
      <protection locked="0"/>
    </xf>
    <xf numFmtId="167" fontId="0" fillId="3" borderId="19" xfId="0" applyNumberFormat="1" applyFill="1" applyBorder="1" applyAlignment="1" applyProtection="1">
      <alignment horizontal="center" vertical="center" wrapText="1"/>
      <protection locked="0"/>
    </xf>
    <xf numFmtId="9" fontId="7" fillId="3" borderId="13" xfId="7" applyFont="1" applyFill="1" applyBorder="1" applyAlignment="1" applyProtection="1">
      <alignment horizontal="center" vertical="center" wrapText="1"/>
      <protection locked="0"/>
    </xf>
    <xf numFmtId="4" fontId="0" fillId="3" borderId="20" xfId="0" applyNumberFormat="1" applyFill="1" applyBorder="1" applyAlignment="1" applyProtection="1">
      <alignment horizontal="center" vertical="center" wrapText="1"/>
    </xf>
    <xf numFmtId="49" fontId="0" fillId="0" borderId="21" xfId="0" applyNumberFormat="1" applyBorder="1" applyAlignment="1" applyProtection="1">
      <alignment horizontal="center" vertical="center" wrapText="1"/>
      <protection locked="0"/>
    </xf>
    <xf numFmtId="2" fontId="0" fillId="3" borderId="22" xfId="0" applyNumberFormat="1" applyFill="1" applyBorder="1" applyAlignment="1" applyProtection="1">
      <alignment horizontal="center" vertical="center" wrapText="1"/>
      <protection locked="0"/>
    </xf>
    <xf numFmtId="167" fontId="0" fillId="3" borderId="23" xfId="0" applyNumberFormat="1" applyFill="1" applyBorder="1" applyAlignment="1" applyProtection="1">
      <alignment horizontal="center" vertical="center" wrapText="1"/>
      <protection locked="0"/>
    </xf>
    <xf numFmtId="9" fontId="7" fillId="3" borderId="22" xfId="7" applyFont="1" applyFill="1" applyBorder="1" applyAlignment="1" applyProtection="1">
      <alignment horizontal="center" vertical="center" wrapText="1"/>
      <protection locked="0"/>
    </xf>
    <xf numFmtId="4" fontId="0" fillId="3" borderId="24" xfId="0" applyNumberFormat="1" applyFill="1" applyBorder="1" applyAlignment="1" applyProtection="1">
      <alignment horizontal="center" vertical="center" wrapText="1"/>
    </xf>
    <xf numFmtId="0" fontId="0" fillId="0" borderId="15" xfId="0" applyBorder="1" applyAlignment="1" applyProtection="1">
      <alignment horizontal="center" vertical="center"/>
      <protection locked="0"/>
    </xf>
    <xf numFmtId="2" fontId="0" fillId="0" borderId="12" xfId="0" applyNumberFormat="1" applyBorder="1" applyAlignment="1" applyProtection="1">
      <alignment horizontal="center" vertical="center" wrapText="1"/>
      <protection locked="0"/>
    </xf>
    <xf numFmtId="167" fontId="0" fillId="0" borderId="16" xfId="0" applyNumberFormat="1" applyBorder="1" applyAlignment="1" applyProtection="1">
      <alignment horizontal="center" vertical="center" wrapText="1"/>
      <protection locked="0"/>
    </xf>
    <xf numFmtId="4" fontId="0" fillId="0" borderId="17" xfId="0" applyNumberFormat="1" applyBorder="1" applyAlignment="1" applyProtection="1">
      <alignment horizontal="center" vertical="center" wrapText="1"/>
    </xf>
    <xf numFmtId="0" fontId="0" fillId="0" borderId="3" xfId="0" applyBorder="1" applyAlignment="1" applyProtection="1">
      <alignment horizontal="center" vertical="center"/>
      <protection locked="0"/>
    </xf>
    <xf numFmtId="2" fontId="0" fillId="0" borderId="13" xfId="0" applyNumberFormat="1" applyBorder="1" applyAlignment="1" applyProtection="1">
      <alignment horizontal="center" vertical="center" wrapText="1"/>
      <protection locked="0"/>
    </xf>
    <xf numFmtId="167" fontId="0" fillId="0" borderId="19" xfId="0" applyNumberFormat="1" applyBorder="1" applyAlignment="1" applyProtection="1">
      <alignment horizontal="center" vertical="center" wrapText="1"/>
      <protection locked="0"/>
    </xf>
    <xf numFmtId="4" fontId="0" fillId="0" borderId="20" xfId="0" applyNumberFormat="1" applyBorder="1" applyAlignment="1" applyProtection="1">
      <alignment horizontal="center" vertical="center" wrapText="1"/>
    </xf>
    <xf numFmtId="0" fontId="0" fillId="0" borderId="25" xfId="0" applyBorder="1" applyAlignment="1" applyProtection="1">
      <alignment horizontal="center" vertical="center"/>
      <protection locked="0"/>
    </xf>
    <xf numFmtId="2" fontId="0" fillId="0" borderId="22" xfId="0" applyNumberFormat="1" applyBorder="1" applyAlignment="1" applyProtection="1">
      <alignment horizontal="center" vertical="center" wrapText="1"/>
      <protection locked="0"/>
    </xf>
    <xf numFmtId="167" fontId="0" fillId="0" borderId="23" xfId="0" applyNumberFormat="1" applyBorder="1" applyAlignment="1" applyProtection="1">
      <alignment horizontal="center" vertical="center" wrapText="1"/>
      <protection locked="0"/>
    </xf>
    <xf numFmtId="9" fontId="7" fillId="0" borderId="22" xfId="7" applyFont="1" applyBorder="1" applyAlignment="1" applyProtection="1">
      <alignment horizontal="center" vertical="center" wrapText="1"/>
      <protection locked="0"/>
    </xf>
    <xf numFmtId="4" fontId="0" fillId="0" borderId="24" xfId="0" applyNumberFormat="1" applyBorder="1" applyAlignment="1" applyProtection="1">
      <alignment horizontal="center" vertical="center" wrapText="1"/>
    </xf>
    <xf numFmtId="49" fontId="0" fillId="0" borderId="0" xfId="0" applyNumberFormat="1" applyBorder="1" applyAlignment="1" applyProtection="1">
      <alignment horizontal="left" vertical="center" wrapText="1"/>
      <protection locked="0"/>
    </xf>
    <xf numFmtId="0" fontId="0" fillId="0" borderId="0" xfId="0" applyBorder="1" applyAlignment="1" applyProtection="1">
      <alignment horizontal="left" vertical="center"/>
      <protection locked="0"/>
    </xf>
    <xf numFmtId="2" fontId="0" fillId="0" borderId="0" xfId="0" applyNumberFormat="1" applyBorder="1" applyAlignment="1" applyProtection="1">
      <alignment vertical="center" wrapText="1"/>
      <protection locked="0"/>
    </xf>
    <xf numFmtId="167" fontId="0" fillId="0" borderId="0" xfId="0" applyNumberFormat="1" applyBorder="1" applyAlignment="1" applyProtection="1">
      <alignment horizontal="right" vertical="center" wrapText="1"/>
      <protection locked="0"/>
    </xf>
    <xf numFmtId="9" fontId="7" fillId="0" borderId="0" xfId="7" applyFont="1" applyBorder="1" applyAlignment="1" applyProtection="1">
      <alignment horizontal="right" vertical="center" wrapText="1"/>
      <protection locked="0"/>
    </xf>
    <xf numFmtId="4" fontId="0" fillId="0" borderId="0" xfId="0" applyNumberFormat="1" applyBorder="1" applyAlignment="1" applyProtection="1">
      <alignment horizontal="right" vertical="center" wrapText="1"/>
    </xf>
    <xf numFmtId="0" fontId="33" fillId="0" borderId="0" xfId="0" applyFont="1" applyBorder="1" applyAlignment="1" applyProtection="1">
      <alignment vertical="center"/>
      <protection locked="0"/>
    </xf>
    <xf numFmtId="14" fontId="0" fillId="0" borderId="0" xfId="0" applyNumberFormat="1" applyBorder="1" applyAlignment="1" applyProtection="1">
      <alignment horizontal="left" vertical="center"/>
      <protection locked="0"/>
    </xf>
    <xf numFmtId="4" fontId="41" fillId="0" borderId="26" xfId="0" applyNumberFormat="1" applyFont="1" applyBorder="1" applyAlignment="1" applyProtection="1">
      <alignment horizontal="center" vertical="center"/>
      <protection locked="0"/>
    </xf>
    <xf numFmtId="4" fontId="41" fillId="3" borderId="27" xfId="0" applyNumberFormat="1" applyFont="1" applyFill="1" applyBorder="1" applyAlignment="1" applyProtection="1">
      <alignment horizontal="center" vertical="center"/>
    </xf>
    <xf numFmtId="0" fontId="0" fillId="0" borderId="4" xfId="0" applyBorder="1" applyProtection="1">
      <protection locked="0"/>
    </xf>
    <xf numFmtId="14" fontId="0" fillId="0" borderId="0" xfId="0" applyNumberFormat="1" applyFont="1" applyBorder="1" applyAlignment="1" applyProtection="1">
      <alignment horizontal="left" vertical="center"/>
      <protection locked="0"/>
    </xf>
    <xf numFmtId="4" fontId="41" fillId="0" borderId="2" xfId="0" applyNumberFormat="1" applyFont="1" applyBorder="1" applyAlignment="1" applyProtection="1">
      <alignment horizontal="center" vertical="center"/>
      <protection locked="0"/>
    </xf>
    <xf numFmtId="4" fontId="41" fillId="0" borderId="28" xfId="0" applyNumberFormat="1" applyFont="1" applyBorder="1" applyAlignment="1" applyProtection="1">
      <alignment horizontal="center" vertical="center"/>
    </xf>
    <xf numFmtId="4" fontId="42" fillId="0" borderId="26" xfId="0" applyNumberFormat="1" applyFont="1" applyBorder="1" applyAlignment="1" applyProtection="1">
      <alignment horizontal="center" vertical="center"/>
      <protection locked="0"/>
    </xf>
    <xf numFmtId="4" fontId="42" fillId="0" borderId="27" xfId="0" applyNumberFormat="1" applyFont="1" applyBorder="1" applyAlignment="1" applyProtection="1">
      <alignment horizontal="center" vertical="center"/>
      <protection locked="0"/>
    </xf>
    <xf numFmtId="4" fontId="42" fillId="3" borderId="27" xfId="0" applyNumberFormat="1" applyFont="1" applyFill="1" applyBorder="1" applyAlignment="1" applyProtection="1">
      <alignment horizontal="center" vertical="center"/>
    </xf>
    <xf numFmtId="0" fontId="0" fillId="0" borderId="0" xfId="0" applyFont="1" applyBorder="1" applyProtection="1">
      <protection locked="0"/>
    </xf>
    <xf numFmtId="0" fontId="0" fillId="0" borderId="0" xfId="0" applyBorder="1" applyAlignment="1" applyProtection="1">
      <alignment vertical="center"/>
      <protection locked="0"/>
    </xf>
    <xf numFmtId="0" fontId="43" fillId="0" borderId="0" xfId="0" applyFont="1" applyBorder="1" applyProtection="1">
      <protection locked="0"/>
    </xf>
    <xf numFmtId="0" fontId="40" fillId="0" borderId="0" xfId="0" applyFont="1" applyAlignment="1" applyProtection="1">
      <alignment vertical="center"/>
      <protection locked="0"/>
    </xf>
    <xf numFmtId="0" fontId="0" fillId="0" borderId="0" xfId="0" applyBorder="1" applyAlignment="1" applyProtection="1">
      <alignment horizontal="left" vertical="center" wrapText="1"/>
      <protection locked="0"/>
    </xf>
    <xf numFmtId="43" fontId="0" fillId="0" borderId="0" xfId="0" applyNumberFormat="1" applyProtection="1">
      <protection locked="0"/>
    </xf>
    <xf numFmtId="0" fontId="44" fillId="0" borderId="0" xfId="0" applyFont="1" applyProtection="1">
      <protection locked="0"/>
    </xf>
    <xf numFmtId="0" fontId="45" fillId="0" borderId="0" xfId="0" applyFont="1" applyBorder="1" applyAlignment="1" applyProtection="1">
      <alignment vertical="center"/>
      <protection locked="0"/>
    </xf>
    <xf numFmtId="4" fontId="45" fillId="0" borderId="0" xfId="0" applyNumberFormat="1" applyFont="1" applyBorder="1" applyAlignment="1" applyProtection="1">
      <alignment horizontal="center" vertical="center"/>
      <protection locked="0"/>
    </xf>
    <xf numFmtId="4" fontId="45" fillId="0" borderId="2" xfId="0" applyNumberFormat="1" applyFont="1" applyBorder="1" applyAlignment="1" applyProtection="1">
      <alignment vertical="center"/>
    </xf>
    <xf numFmtId="4" fontId="45" fillId="0" borderId="0" xfId="0" applyNumberFormat="1" applyFont="1" applyBorder="1" applyAlignment="1" applyProtection="1">
      <alignment vertical="center"/>
    </xf>
    <xf numFmtId="4" fontId="37" fillId="0" borderId="0" xfId="0" applyNumberFormat="1" applyFont="1" applyBorder="1" applyProtection="1">
      <protection locked="0"/>
    </xf>
    <xf numFmtId="0" fontId="28" fillId="0" borderId="0" xfId="0" applyNumberFormat="1" applyFont="1" applyBorder="1" applyAlignment="1" applyProtection="1">
      <alignment horizontal="left"/>
      <protection locked="0"/>
    </xf>
    <xf numFmtId="43" fontId="46" fillId="0" borderId="0" xfId="3" applyFont="1" applyBorder="1" applyAlignment="1" applyProtection="1">
      <alignment horizontal="right"/>
    </xf>
    <xf numFmtId="43" fontId="28" fillId="0" borderId="0" xfId="3" applyFont="1" applyBorder="1" applyAlignment="1" applyProtection="1">
      <alignment horizontal="right" vertical="center"/>
    </xf>
    <xf numFmtId="0" fontId="47" fillId="0" borderId="0" xfId="0" applyFont="1" applyProtection="1">
      <protection locked="0"/>
    </xf>
    <xf numFmtId="0" fontId="0" fillId="0" borderId="0" xfId="0" applyAlignment="1" applyProtection="1">
      <protection locked="0"/>
    </xf>
    <xf numFmtId="0" fontId="0" fillId="0" borderId="53" xfId="0" applyBorder="1" applyProtection="1">
      <protection locked="0"/>
    </xf>
    <xf numFmtId="0" fontId="0" fillId="0" borderId="54" xfId="0" applyBorder="1" applyProtection="1">
      <protection locked="0"/>
    </xf>
    <xf numFmtId="0" fontId="0" fillId="0" borderId="55" xfId="0" applyBorder="1" applyProtection="1">
      <protection locked="0"/>
    </xf>
    <xf numFmtId="0" fontId="0" fillId="0" borderId="29" xfId="0" applyBorder="1" applyProtection="1">
      <protection locked="0"/>
    </xf>
    <xf numFmtId="0" fontId="48" fillId="0" borderId="0" xfId="0" applyFont="1" applyProtection="1">
      <protection locked="0"/>
    </xf>
    <xf numFmtId="43" fontId="48" fillId="0" borderId="0" xfId="0" applyNumberFormat="1" applyFont="1" applyProtection="1">
      <protection locked="0"/>
    </xf>
    <xf numFmtId="0" fontId="49" fillId="0" borderId="0" xfId="1" applyFont="1" applyProtection="1">
      <protection locked="0"/>
    </xf>
    <xf numFmtId="0" fontId="0" fillId="2" borderId="30" xfId="0" applyFill="1" applyBorder="1" applyProtection="1">
      <protection locked="0"/>
    </xf>
    <xf numFmtId="0" fontId="0" fillId="2" borderId="29" xfId="0" applyFill="1" applyBorder="1" applyProtection="1">
      <protection locked="0"/>
    </xf>
    <xf numFmtId="0" fontId="50" fillId="2" borderId="29" xfId="0" applyFont="1" applyFill="1" applyBorder="1" applyAlignment="1" applyProtection="1">
      <alignment vertical="center"/>
      <protection locked="0"/>
    </xf>
    <xf numFmtId="0" fontId="51" fillId="2" borderId="29" xfId="0" applyFont="1" applyFill="1" applyBorder="1" applyAlignment="1" applyProtection="1">
      <alignment vertical="center"/>
      <protection locked="0"/>
    </xf>
    <xf numFmtId="0" fontId="0" fillId="2" borderId="31" xfId="0" applyFill="1" applyBorder="1" applyProtection="1">
      <protection locked="0"/>
    </xf>
    <xf numFmtId="0" fontId="0" fillId="2" borderId="4" xfId="0" applyFill="1" applyBorder="1" applyProtection="1">
      <protection locked="0"/>
    </xf>
    <xf numFmtId="0" fontId="0" fillId="0" borderId="0" xfId="0" applyBorder="1" applyAlignment="1" applyProtection="1">
      <alignment horizontal="center"/>
      <protection locked="0"/>
    </xf>
    <xf numFmtId="0" fontId="31" fillId="2" borderId="32" xfId="0" applyFont="1" applyFill="1" applyBorder="1" applyProtection="1">
      <protection locked="0"/>
    </xf>
    <xf numFmtId="0" fontId="28" fillId="2" borderId="0" xfId="0" applyFont="1" applyFill="1" applyBorder="1" applyProtection="1">
      <protection locked="0"/>
    </xf>
    <xf numFmtId="0" fontId="31" fillId="2" borderId="0" xfId="0" applyFont="1" applyFill="1" applyBorder="1" applyProtection="1">
      <protection locked="0"/>
    </xf>
    <xf numFmtId="0" fontId="52" fillId="2" borderId="0" xfId="0" applyFont="1" applyFill="1" applyBorder="1" applyAlignment="1" applyProtection="1">
      <alignment horizontal="right" vertical="center"/>
      <protection locked="0"/>
    </xf>
    <xf numFmtId="0" fontId="53" fillId="2" borderId="0" xfId="0" applyFont="1" applyFill="1" applyBorder="1" applyAlignment="1" applyProtection="1">
      <alignment horizontal="left" vertical="center"/>
      <protection locked="0"/>
    </xf>
    <xf numFmtId="0" fontId="32" fillId="2" borderId="32" xfId="0" applyFont="1" applyFill="1" applyBorder="1" applyAlignment="1" applyProtection="1">
      <alignment horizontal="right" vertical="center"/>
      <protection locked="0"/>
    </xf>
    <xf numFmtId="0" fontId="31" fillId="0" borderId="0" xfId="0" applyFont="1" applyBorder="1" applyProtection="1">
      <protection locked="0"/>
    </xf>
    <xf numFmtId="0" fontId="45" fillId="0" borderId="0" xfId="0" applyFont="1" applyBorder="1" applyAlignment="1" applyProtection="1">
      <protection locked="0"/>
    </xf>
    <xf numFmtId="14" fontId="35" fillId="6" borderId="0" xfId="0" applyNumberFormat="1" applyFont="1" applyFill="1" applyBorder="1" applyAlignment="1" applyProtection="1">
      <alignment horizontal="left"/>
      <protection locked="0"/>
    </xf>
    <xf numFmtId="0" fontId="31" fillId="0" borderId="32" xfId="0" applyFont="1" applyBorder="1" applyProtection="1">
      <protection locked="0"/>
    </xf>
    <xf numFmtId="0" fontId="0" fillId="0" borderId="32" xfId="0" applyBorder="1" applyProtection="1">
      <protection locked="0"/>
    </xf>
    <xf numFmtId="0" fontId="33" fillId="4" borderId="30" xfId="0" applyFont="1" applyFill="1" applyBorder="1" applyProtection="1">
      <protection locked="0"/>
    </xf>
    <xf numFmtId="0" fontId="0" fillId="4" borderId="29" xfId="0" applyFill="1" applyBorder="1" applyProtection="1">
      <protection locked="0"/>
    </xf>
    <xf numFmtId="0" fontId="0" fillId="3" borderId="33" xfId="0" applyFill="1" applyBorder="1" applyProtection="1">
      <protection locked="0"/>
    </xf>
    <xf numFmtId="0" fontId="0" fillId="3" borderId="29" xfId="0" applyFill="1" applyBorder="1" applyProtection="1">
      <protection locked="0"/>
    </xf>
    <xf numFmtId="0" fontId="33" fillId="3" borderId="29" xfId="0" applyFont="1" applyFill="1" applyBorder="1" applyAlignment="1" applyProtection="1">
      <alignment horizontal="left"/>
      <protection locked="0"/>
    </xf>
    <xf numFmtId="0" fontId="0" fillId="3" borderId="31" xfId="0" applyFill="1" applyBorder="1" applyProtection="1">
      <protection locked="0"/>
    </xf>
    <xf numFmtId="0" fontId="34" fillId="4" borderId="4" xfId="0" applyFont="1" applyFill="1" applyBorder="1" applyAlignment="1" applyProtection="1">
      <alignment horizontal="left" indent="1"/>
      <protection locked="0"/>
    </xf>
    <xf numFmtId="0" fontId="0" fillId="3" borderId="32" xfId="0" applyFill="1" applyBorder="1" applyProtection="1">
      <protection locked="0"/>
    </xf>
    <xf numFmtId="0" fontId="33" fillId="4" borderId="4" xfId="0" applyFont="1" applyFill="1" applyBorder="1" applyAlignment="1" applyProtection="1">
      <alignment horizontal="left" indent="1"/>
      <protection locked="0"/>
    </xf>
    <xf numFmtId="0" fontId="36" fillId="4" borderId="4" xfId="0" applyFont="1" applyFill="1" applyBorder="1" applyAlignment="1" applyProtection="1">
      <alignment horizontal="left" indent="1"/>
      <protection locked="0"/>
    </xf>
    <xf numFmtId="0" fontId="36" fillId="4" borderId="34" xfId="0" applyFont="1" applyFill="1" applyBorder="1" applyAlignment="1" applyProtection="1">
      <alignment horizontal="left" indent="1"/>
      <protection locked="0"/>
    </xf>
    <xf numFmtId="1" fontId="0" fillId="4" borderId="35" xfId="0" applyNumberFormat="1" applyFill="1" applyBorder="1" applyAlignment="1" applyProtection="1">
      <alignment horizontal="left"/>
      <protection locked="0"/>
    </xf>
    <xf numFmtId="0" fontId="0" fillId="3" borderId="36" xfId="0" applyFill="1" applyBorder="1" applyProtection="1">
      <protection locked="0"/>
    </xf>
    <xf numFmtId="0" fontId="0" fillId="3" borderId="35" xfId="0" applyFill="1" applyBorder="1" applyProtection="1">
      <protection locked="0"/>
    </xf>
    <xf numFmtId="0" fontId="33" fillId="3" borderId="35" xfId="0" applyFont="1" applyFill="1" applyBorder="1" applyAlignment="1" applyProtection="1">
      <alignment vertical="top" wrapText="1"/>
      <protection locked="0"/>
    </xf>
    <xf numFmtId="0" fontId="37" fillId="0" borderId="0" xfId="0" applyFont="1" applyBorder="1" applyProtection="1">
      <protection locked="0"/>
    </xf>
    <xf numFmtId="0" fontId="0" fillId="0" borderId="0" xfId="0" applyFill="1" applyBorder="1" applyAlignment="1" applyProtection="1">
      <alignment horizontal="left" vertical="top" wrapText="1"/>
      <protection locked="0"/>
    </xf>
    <xf numFmtId="0" fontId="33" fillId="5" borderId="9" xfId="0" applyFont="1" applyFill="1" applyBorder="1" applyAlignment="1" applyProtection="1">
      <alignment horizontal="center" vertical="center"/>
      <protection locked="0"/>
    </xf>
    <xf numFmtId="0" fontId="39" fillId="5" borderId="9" xfId="0" applyFont="1" applyFill="1" applyBorder="1" applyAlignment="1" applyProtection="1">
      <alignment horizontal="center" vertical="center"/>
      <protection locked="0"/>
    </xf>
    <xf numFmtId="0" fontId="33" fillId="0" borderId="5" xfId="0" applyFont="1" applyBorder="1" applyAlignment="1" applyProtection="1">
      <alignment horizontal="left"/>
      <protection locked="0"/>
    </xf>
    <xf numFmtId="0" fontId="33" fillId="0" borderId="2" xfId="0" applyFont="1" applyBorder="1" applyAlignment="1" applyProtection="1">
      <alignment horizontal="left"/>
      <protection locked="0"/>
    </xf>
    <xf numFmtId="0" fontId="33" fillId="0" borderId="2" xfId="0" applyFont="1" applyBorder="1" applyAlignment="1" applyProtection="1">
      <alignment horizontal="right"/>
      <protection locked="0"/>
    </xf>
    <xf numFmtId="0" fontId="33" fillId="0" borderId="2" xfId="0" applyFont="1" applyBorder="1" applyAlignment="1" applyProtection="1">
      <alignment horizontal="center"/>
      <protection locked="0"/>
    </xf>
    <xf numFmtId="0" fontId="33" fillId="0" borderId="6" xfId="0" applyFont="1" applyBorder="1" applyAlignment="1" applyProtection="1">
      <alignment horizontal="center"/>
      <protection locked="0"/>
    </xf>
    <xf numFmtId="49" fontId="0" fillId="0" borderId="13" xfId="0" applyNumberFormat="1" applyBorder="1" applyAlignment="1" applyProtection="1">
      <alignment horizontal="left" vertical="center" wrapText="1"/>
      <protection locked="0"/>
    </xf>
    <xf numFmtId="49" fontId="0" fillId="0" borderId="3" xfId="0" applyNumberFormat="1" applyBorder="1" applyAlignment="1" applyProtection="1">
      <alignment horizontal="left" vertical="center"/>
      <protection locked="0"/>
    </xf>
    <xf numFmtId="2" fontId="0" fillId="0" borderId="13" xfId="0" applyNumberFormat="1" applyBorder="1" applyAlignment="1" applyProtection="1">
      <alignment vertical="center" wrapText="1"/>
      <protection locked="0"/>
    </xf>
    <xf numFmtId="167" fontId="0" fillId="0" borderId="19" xfId="0" applyNumberFormat="1" applyBorder="1" applyAlignment="1" applyProtection="1">
      <alignment horizontal="right" vertical="center" wrapText="1"/>
      <protection locked="0"/>
    </xf>
    <xf numFmtId="9" fontId="7" fillId="0" borderId="13" xfId="7" applyFont="1" applyBorder="1" applyAlignment="1" applyProtection="1">
      <alignment horizontal="right" vertical="center" wrapText="1"/>
      <protection locked="0"/>
    </xf>
    <xf numFmtId="4" fontId="0" fillId="0" borderId="13" xfId="0" applyNumberFormat="1" applyBorder="1" applyAlignment="1" applyProtection="1">
      <alignment horizontal="right" vertical="center" wrapText="1"/>
    </xf>
    <xf numFmtId="0" fontId="0" fillId="3" borderId="10" xfId="0" applyFill="1" applyBorder="1" applyAlignment="1" applyProtection="1">
      <alignment horizontal="center" vertical="center"/>
      <protection locked="0"/>
    </xf>
    <xf numFmtId="49" fontId="0" fillId="0" borderId="13" xfId="0" applyNumberFormat="1" applyBorder="1" applyAlignment="1" applyProtection="1">
      <alignment horizontal="center" vertical="center" wrapText="1"/>
      <protection locked="0"/>
    </xf>
    <xf numFmtId="0" fontId="21" fillId="0" borderId="3" xfId="0" applyFont="1" applyBorder="1" applyAlignment="1" applyProtection="1">
      <alignment horizontal="center" vertical="center"/>
      <protection locked="0"/>
    </xf>
    <xf numFmtId="4" fontId="0" fillId="0" borderId="13" xfId="0" applyNumberFormat="1" applyBorder="1" applyAlignment="1" applyProtection="1">
      <alignment horizontal="center" vertical="center" wrapText="1"/>
    </xf>
    <xf numFmtId="49" fontId="0" fillId="0" borderId="37" xfId="0" applyNumberFormat="1" applyBorder="1" applyAlignment="1" applyProtection="1">
      <alignment horizontal="center" vertical="center" wrapText="1"/>
      <protection locked="0"/>
    </xf>
    <xf numFmtId="0" fontId="0" fillId="0" borderId="7" xfId="0" applyBorder="1" applyAlignment="1" applyProtection="1">
      <alignment horizontal="center" vertical="center"/>
      <protection locked="0"/>
    </xf>
    <xf numFmtId="2" fontId="0" fillId="0" borderId="37" xfId="0" applyNumberFormat="1" applyBorder="1" applyAlignment="1" applyProtection="1">
      <alignment horizontal="center" vertical="center" wrapText="1"/>
      <protection locked="0"/>
    </xf>
    <xf numFmtId="167" fontId="0" fillId="0" borderId="8" xfId="0" applyNumberFormat="1" applyBorder="1" applyAlignment="1" applyProtection="1">
      <alignment horizontal="center" vertical="center" wrapText="1"/>
      <protection locked="0"/>
    </xf>
    <xf numFmtId="9" fontId="7" fillId="0" borderId="37" xfId="7" applyFont="1" applyBorder="1" applyAlignment="1" applyProtection="1">
      <alignment horizontal="center" vertical="center" wrapText="1"/>
      <protection locked="0"/>
    </xf>
    <xf numFmtId="4" fontId="0" fillId="0" borderId="37" xfId="0" applyNumberFormat="1" applyBorder="1" applyAlignment="1" applyProtection="1">
      <alignment horizontal="center" vertical="center" wrapText="1"/>
    </xf>
    <xf numFmtId="0" fontId="0" fillId="0" borderId="26" xfId="0" applyBorder="1" applyProtection="1">
      <protection locked="0"/>
    </xf>
    <xf numFmtId="4" fontId="41" fillId="0" borderId="9" xfId="0" applyNumberFormat="1" applyFont="1" applyBorder="1" applyAlignment="1" applyProtection="1">
      <alignment horizontal="center" vertical="center"/>
      <protection locked="0"/>
    </xf>
    <xf numFmtId="4" fontId="41" fillId="3" borderId="9" xfId="0" applyNumberFormat="1" applyFont="1" applyFill="1" applyBorder="1" applyAlignment="1" applyProtection="1">
      <alignment horizontal="center" vertical="center"/>
    </xf>
    <xf numFmtId="4" fontId="41" fillId="0" borderId="0" xfId="0" applyNumberFormat="1" applyFont="1" applyBorder="1" applyAlignment="1" applyProtection="1">
      <alignment horizontal="center" vertical="center"/>
      <protection locked="0"/>
    </xf>
    <xf numFmtId="4" fontId="41" fillId="0" borderId="0" xfId="0" applyNumberFormat="1" applyFont="1" applyBorder="1" applyAlignment="1" applyProtection="1">
      <alignment horizontal="center" vertical="center"/>
    </xf>
    <xf numFmtId="4" fontId="42" fillId="3" borderId="38" xfId="0" applyNumberFormat="1" applyFont="1" applyFill="1" applyBorder="1" applyAlignment="1" applyProtection="1">
      <alignment horizontal="center" vertical="center"/>
    </xf>
    <xf numFmtId="0" fontId="44" fillId="0" borderId="0" xfId="0" applyFont="1" applyBorder="1" applyProtection="1">
      <protection locked="0"/>
    </xf>
    <xf numFmtId="0" fontId="47" fillId="0" borderId="0" xfId="0" applyFont="1" applyBorder="1" applyProtection="1">
      <protection locked="0"/>
    </xf>
    <xf numFmtId="0" fontId="0" fillId="0" borderId="0" xfId="0" applyBorder="1" applyAlignment="1" applyProtection="1">
      <protection locked="0"/>
    </xf>
    <xf numFmtId="0" fontId="0" fillId="0" borderId="34" xfId="0" applyBorder="1" applyProtection="1">
      <protection locked="0"/>
    </xf>
    <xf numFmtId="0" fontId="0" fillId="0" borderId="35" xfId="0" applyBorder="1" applyProtection="1">
      <protection locked="0"/>
    </xf>
    <xf numFmtId="0" fontId="0" fillId="0" borderId="39" xfId="0" applyBorder="1" applyProtection="1">
      <protection locked="0"/>
    </xf>
    <xf numFmtId="0" fontId="0" fillId="3" borderId="0" xfId="0" applyFont="1" applyFill="1" applyBorder="1" applyAlignment="1" applyProtection="1">
      <alignment wrapText="1"/>
      <protection locked="0"/>
    </xf>
    <xf numFmtId="0" fontId="0" fillId="3" borderId="32" xfId="0" applyFont="1" applyFill="1" applyBorder="1" applyAlignment="1" applyProtection="1">
      <alignment wrapText="1"/>
      <protection locked="0"/>
    </xf>
    <xf numFmtId="6" fontId="0" fillId="0" borderId="0" xfId="0" applyNumberFormat="1" applyBorder="1" applyAlignment="1" applyProtection="1">
      <alignment horizontal="left" vertical="center"/>
      <protection locked="0"/>
    </xf>
    <xf numFmtId="0" fontId="0" fillId="0" borderId="0" xfId="0" applyAlignment="1">
      <alignment horizontal="left" indent="1"/>
    </xf>
    <xf numFmtId="2" fontId="0" fillId="0" borderId="0" xfId="0" applyNumberFormat="1" applyAlignment="1">
      <alignment horizontal="right" vertical="center" indent="1"/>
    </xf>
    <xf numFmtId="2" fontId="7" fillId="0" borderId="0" xfId="7" applyNumberFormat="1" applyFont="1" applyAlignment="1">
      <alignment horizontal="right" indent="1"/>
    </xf>
    <xf numFmtId="2" fontId="28" fillId="0" borderId="0" xfId="7" applyNumberFormat="1" applyFont="1" applyFill="1" applyAlignment="1">
      <alignment horizontal="center"/>
    </xf>
    <xf numFmtId="0" fontId="20" fillId="2" borderId="0" xfId="0" applyFont="1" applyFill="1" applyBorder="1" applyAlignment="1">
      <alignment vertical="center" wrapText="1"/>
    </xf>
    <xf numFmtId="14" fontId="25" fillId="3" borderId="0" xfId="0" applyNumberFormat="1" applyFont="1" applyFill="1" applyBorder="1" applyAlignment="1">
      <alignment horizontal="center" vertical="center"/>
    </xf>
    <xf numFmtId="14" fontId="20" fillId="2" borderId="0" xfId="0" applyNumberFormat="1" applyFont="1" applyFill="1" applyBorder="1" applyAlignment="1">
      <alignment vertical="center"/>
    </xf>
    <xf numFmtId="164" fontId="20" fillId="3" borderId="3" xfId="0" applyNumberFormat="1" applyFont="1" applyFill="1" applyBorder="1" applyAlignment="1">
      <alignment horizontal="center" vertical="center"/>
    </xf>
    <xf numFmtId="0" fontId="20" fillId="3" borderId="3" xfId="0" applyNumberFormat="1" applyFont="1" applyFill="1" applyBorder="1" applyAlignment="1">
      <alignment horizontal="center" vertical="center"/>
    </xf>
    <xf numFmtId="0" fontId="20" fillId="0" borderId="9" xfId="0" applyFont="1" applyBorder="1" applyAlignment="1">
      <alignment horizontal="center" vertical="center"/>
    </xf>
    <xf numFmtId="0" fontId="20" fillId="0" borderId="9" xfId="0" applyFont="1" applyBorder="1" applyAlignment="1">
      <alignment vertical="center"/>
    </xf>
    <xf numFmtId="0" fontId="20" fillId="3" borderId="9" xfId="0" applyFont="1" applyFill="1" applyBorder="1" applyAlignment="1">
      <alignment vertical="center"/>
    </xf>
    <xf numFmtId="0" fontId="20" fillId="7" borderId="9" xfId="0" applyFont="1" applyFill="1" applyBorder="1" applyAlignment="1">
      <alignment vertical="center"/>
    </xf>
    <xf numFmtId="0" fontId="20" fillId="4" borderId="9" xfId="0" applyFont="1" applyFill="1" applyBorder="1" applyAlignment="1">
      <alignment horizontal="center" vertical="center"/>
    </xf>
    <xf numFmtId="0" fontId="26" fillId="4" borderId="9" xfId="0" applyFont="1" applyFill="1" applyBorder="1" applyAlignment="1">
      <alignment horizontal="center" vertical="center"/>
    </xf>
    <xf numFmtId="0" fontId="0" fillId="4" borderId="9" xfId="0" applyFill="1" applyBorder="1" applyAlignment="1">
      <alignment vertical="center"/>
    </xf>
    <xf numFmtId="0" fontId="19" fillId="3" borderId="39" xfId="0" applyFont="1" applyFill="1" applyBorder="1" applyAlignment="1" applyProtection="1">
      <alignment horizontal="left"/>
      <protection locked="0"/>
    </xf>
    <xf numFmtId="14" fontId="54" fillId="6" borderId="0" xfId="0" applyNumberFormat="1" applyFont="1" applyFill="1" applyBorder="1" applyAlignment="1" applyProtection="1">
      <alignment horizontal="left"/>
      <protection locked="0"/>
    </xf>
    <xf numFmtId="0" fontId="19" fillId="0" borderId="0" xfId="0" applyFont="1" applyAlignment="1">
      <alignment horizontal="left" vertical="center"/>
    </xf>
    <xf numFmtId="0" fontId="20" fillId="0" borderId="0" xfId="0" applyFont="1" applyAlignment="1">
      <alignment horizontal="center" vertical="center"/>
    </xf>
    <xf numFmtId="0" fontId="27" fillId="3" borderId="0" xfId="0" applyFont="1" applyFill="1" applyAlignment="1">
      <alignment horizontal="center" vertical="center"/>
    </xf>
    <xf numFmtId="0" fontId="27" fillId="3" borderId="13" xfId="0" applyFont="1" applyFill="1" applyBorder="1" applyAlignment="1">
      <alignment horizontal="center" vertical="center"/>
    </xf>
    <xf numFmtId="6" fontId="27" fillId="3" borderId="0" xfId="0" applyNumberFormat="1" applyFont="1" applyFill="1" applyAlignment="1">
      <alignment horizontal="center" vertical="center"/>
    </xf>
    <xf numFmtId="0" fontId="55" fillId="2" borderId="0" xfId="0" applyFont="1" applyFill="1" applyAlignment="1">
      <alignment horizontal="center" vertical="center"/>
    </xf>
    <xf numFmtId="0" fontId="56" fillId="2" borderId="0" xfId="0" applyFont="1" applyFill="1" applyAlignment="1">
      <alignment horizontal="center"/>
    </xf>
    <xf numFmtId="0" fontId="0" fillId="0" borderId="0" xfId="0"/>
    <xf numFmtId="0" fontId="57" fillId="0" borderId="0" xfId="0" applyFont="1" applyAlignment="1">
      <alignment vertical="center"/>
    </xf>
    <xf numFmtId="0" fontId="58" fillId="0" borderId="0" xfId="0" applyFont="1" applyAlignment="1">
      <alignment vertical="center"/>
    </xf>
    <xf numFmtId="2" fontId="0" fillId="0" borderId="0" xfId="0" applyNumberFormat="1" applyAlignment="1">
      <alignment horizontal="right" vertical="center"/>
    </xf>
    <xf numFmtId="0" fontId="0" fillId="0" borderId="0" xfId="0" applyAlignment="1">
      <alignment horizontal="left" indent="1"/>
    </xf>
    <xf numFmtId="2" fontId="7" fillId="0" borderId="0" xfId="7" applyNumberFormat="1" applyFont="1" applyAlignment="1">
      <alignment horizontal="center"/>
    </xf>
    <xf numFmtId="2" fontId="28" fillId="0" borderId="0" xfId="0" applyNumberFormat="1" applyFont="1" applyFill="1" applyAlignment="1">
      <alignment horizontal="center"/>
    </xf>
    <xf numFmtId="0" fontId="59" fillId="0" borderId="0" xfId="0" applyFont="1"/>
    <xf numFmtId="0" fontId="35" fillId="3" borderId="41" xfId="0" applyFont="1" applyFill="1" applyBorder="1" applyAlignment="1">
      <alignment vertical="center"/>
    </xf>
    <xf numFmtId="0" fontId="35" fillId="3" borderId="42" xfId="0" applyFont="1" applyFill="1" applyBorder="1" applyAlignment="1">
      <alignment vertical="center" wrapText="1"/>
    </xf>
    <xf numFmtId="2" fontId="35" fillId="3" borderId="42" xfId="0" applyNumberFormat="1" applyFont="1" applyFill="1" applyBorder="1" applyAlignment="1">
      <alignment horizontal="right" vertical="center" wrapText="1"/>
    </xf>
    <xf numFmtId="0" fontId="35" fillId="3" borderId="42" xfId="0" applyFont="1" applyFill="1" applyBorder="1" applyAlignment="1">
      <alignment horizontal="left" vertical="center" wrapText="1" indent="1"/>
    </xf>
    <xf numFmtId="0" fontId="0" fillId="0" borderId="0" xfId="0" applyBorder="1"/>
    <xf numFmtId="2" fontId="35" fillId="3" borderId="42" xfId="7" applyNumberFormat="1" applyFont="1" applyFill="1" applyBorder="1" applyAlignment="1">
      <alignment horizontal="center" vertical="center" wrapText="1"/>
    </xf>
    <xf numFmtId="2" fontId="60" fillId="3" borderId="42" xfId="7" applyNumberFormat="1" applyFont="1" applyFill="1" applyBorder="1" applyAlignment="1">
      <alignment horizontal="center" vertical="center" wrapText="1"/>
    </xf>
    <xf numFmtId="2" fontId="7" fillId="8" borderId="40" xfId="7" applyNumberFormat="1" applyFont="1" applyFill="1" applyBorder="1" applyAlignment="1" applyProtection="1">
      <alignment horizontal="right" vertical="center" indent="1"/>
      <protection locked="0"/>
    </xf>
    <xf numFmtId="2" fontId="28" fillId="0" borderId="40" xfId="7" applyNumberFormat="1" applyFont="1" applyFill="1" applyBorder="1" applyAlignment="1">
      <alignment horizontal="center" vertical="center"/>
    </xf>
    <xf numFmtId="2" fontId="0" fillId="0" borderId="0" xfId="0" applyNumberFormat="1" applyAlignment="1">
      <alignment horizontal="right" vertical="center" indent="1"/>
    </xf>
    <xf numFmtId="0" fontId="0" fillId="2" borderId="40" xfId="0" applyFill="1" applyBorder="1" applyAlignment="1">
      <alignment horizontal="left" vertical="center" indent="1"/>
    </xf>
    <xf numFmtId="0" fontId="0" fillId="2" borderId="40" xfId="0" applyFill="1" applyBorder="1" applyAlignment="1" applyProtection="1">
      <alignment vertical="center"/>
      <protection locked="0"/>
    </xf>
    <xf numFmtId="2" fontId="0" fillId="2" borderId="40" xfId="0" applyNumberFormat="1" applyFill="1" applyBorder="1" applyAlignment="1" applyProtection="1">
      <alignment horizontal="right" vertical="center" indent="1"/>
      <protection locked="0"/>
    </xf>
    <xf numFmtId="49" fontId="26" fillId="2" borderId="40" xfId="0" applyNumberFormat="1" applyFont="1" applyFill="1" applyBorder="1" applyAlignment="1" applyProtection="1">
      <alignment horizontal="left" vertical="center" indent="1"/>
      <protection locked="0"/>
    </xf>
    <xf numFmtId="44" fontId="0" fillId="2" borderId="40" xfId="0" applyNumberFormat="1" applyFill="1" applyBorder="1" applyAlignment="1" applyProtection="1">
      <alignment horizontal="right" vertical="center" indent="1"/>
      <protection locked="0"/>
    </xf>
    <xf numFmtId="2" fontId="7" fillId="8" borderId="40" xfId="7" applyNumberFormat="1" applyFont="1" applyFill="1" applyBorder="1" applyAlignment="1" applyProtection="1">
      <alignment horizontal="center" vertical="center"/>
      <protection locked="0"/>
    </xf>
    <xf numFmtId="14" fontId="0" fillId="0" borderId="0" xfId="0" applyNumberFormat="1"/>
    <xf numFmtId="0" fontId="21" fillId="0" borderId="0" xfId="0" applyFont="1"/>
    <xf numFmtId="0" fontId="0" fillId="8" borderId="0" xfId="0" applyFill="1"/>
    <xf numFmtId="0" fontId="0" fillId="2" borderId="0" xfId="0" applyFill="1"/>
    <xf numFmtId="9" fontId="0" fillId="0" borderId="0" xfId="0" applyNumberFormat="1"/>
    <xf numFmtId="2" fontId="7" fillId="8" borderId="0" xfId="7" applyNumberFormat="1" applyFont="1" applyFill="1" applyAlignment="1">
      <alignment horizontal="right" indent="1"/>
    </xf>
    <xf numFmtId="0" fontId="61" fillId="0" borderId="0" xfId="0" applyFont="1" applyAlignment="1">
      <alignment vertical="center"/>
    </xf>
    <xf numFmtId="0" fontId="20" fillId="2" borderId="0" xfId="0" applyFont="1" applyFill="1" applyBorder="1" applyAlignment="1">
      <alignment horizontal="center" vertical="center"/>
    </xf>
    <xf numFmtId="0" fontId="21" fillId="2" borderId="0" xfId="0" applyFont="1" applyFill="1" applyBorder="1" applyAlignment="1">
      <alignment horizontal="center" vertical="center"/>
    </xf>
    <xf numFmtId="0" fontId="62" fillId="2" borderId="0" xfId="0" applyFont="1" applyFill="1" applyAlignment="1">
      <alignment horizontal="center" vertical="center"/>
    </xf>
    <xf numFmtId="0" fontId="26" fillId="3" borderId="0" xfId="0" applyFont="1" applyFill="1" applyBorder="1" applyAlignment="1">
      <alignment horizontal="center" vertical="center"/>
    </xf>
    <xf numFmtId="0" fontId="20" fillId="3" borderId="0" xfId="0" applyFont="1" applyFill="1" applyBorder="1" applyAlignment="1">
      <alignment horizontal="center" vertical="center"/>
    </xf>
    <xf numFmtId="0" fontId="62" fillId="3" borderId="0" xfId="0" applyFont="1" applyFill="1" applyAlignment="1">
      <alignment vertical="center"/>
    </xf>
    <xf numFmtId="0" fontId="20" fillId="2" borderId="0" xfId="0" applyFont="1" applyFill="1" applyBorder="1" applyAlignment="1"/>
    <xf numFmtId="0" fontId="26" fillId="3" borderId="0" xfId="0" applyFont="1" applyFill="1" applyBorder="1" applyAlignment="1">
      <alignment horizontal="center"/>
    </xf>
    <xf numFmtId="0" fontId="26" fillId="2" borderId="0" xfId="0" applyFont="1" applyFill="1" applyBorder="1" applyAlignment="1"/>
    <xf numFmtId="0" fontId="21" fillId="3" borderId="0" xfId="0" applyFont="1" applyFill="1" applyBorder="1" applyAlignment="1">
      <alignment vertical="center"/>
    </xf>
    <xf numFmtId="0" fontId="27" fillId="3" borderId="19" xfId="0" applyFont="1" applyFill="1" applyBorder="1" applyAlignment="1">
      <alignment vertical="center"/>
    </xf>
    <xf numFmtId="0" fontId="27" fillId="3" borderId="0" xfId="0" applyFont="1" applyFill="1" applyBorder="1" applyAlignment="1">
      <alignment vertical="center"/>
    </xf>
    <xf numFmtId="0" fontId="26" fillId="2" borderId="3" xfId="0" applyFont="1" applyFill="1" applyBorder="1" applyAlignment="1">
      <alignment horizontal="right" vertical="center"/>
    </xf>
    <xf numFmtId="0" fontId="26" fillId="2" borderId="0" xfId="0" applyFont="1" applyFill="1" applyAlignment="1">
      <alignment vertical="center"/>
    </xf>
    <xf numFmtId="0" fontId="20" fillId="2" borderId="0" xfId="0" applyFont="1" applyFill="1" applyBorder="1" applyAlignment="1">
      <alignment horizontal="center" vertical="center"/>
    </xf>
    <xf numFmtId="0" fontId="20" fillId="2" borderId="0" xfId="0" applyFont="1" applyFill="1" applyBorder="1" applyAlignment="1">
      <alignment horizontal="left"/>
    </xf>
    <xf numFmtId="0" fontId="21" fillId="2" borderId="0" xfId="0" applyFont="1" applyFill="1" applyBorder="1" applyAlignment="1">
      <alignment horizontal="center" vertical="center"/>
    </xf>
    <xf numFmtId="0" fontId="26" fillId="2" borderId="0" xfId="0" applyFont="1" applyFill="1" applyBorder="1" applyAlignment="1">
      <alignment horizontal="center" vertical="center"/>
    </xf>
    <xf numFmtId="0" fontId="0" fillId="9" borderId="40" xfId="0" applyFill="1" applyBorder="1" applyAlignment="1" applyProtection="1">
      <alignment vertical="center"/>
      <protection locked="0"/>
    </xf>
    <xf numFmtId="44" fontId="0" fillId="9" borderId="40" xfId="0" applyNumberFormat="1" applyFill="1" applyBorder="1" applyAlignment="1" applyProtection="1">
      <alignment horizontal="right" vertical="center" indent="1"/>
      <protection locked="0"/>
    </xf>
    <xf numFmtId="49" fontId="26" fillId="9" borderId="40" xfId="0" applyNumberFormat="1" applyFont="1" applyFill="1" applyBorder="1" applyAlignment="1" applyProtection="1">
      <alignment horizontal="left" vertical="center" indent="1"/>
      <protection locked="0"/>
    </xf>
    <xf numFmtId="44" fontId="0" fillId="10" borderId="40" xfId="0" applyNumberFormat="1" applyFill="1" applyBorder="1" applyAlignment="1" applyProtection="1">
      <alignment horizontal="right" vertical="center" indent="1"/>
      <protection locked="0"/>
    </xf>
    <xf numFmtId="49" fontId="26" fillId="10" borderId="40" xfId="0" applyNumberFormat="1" applyFont="1" applyFill="1" applyBorder="1" applyAlignment="1" applyProtection="1">
      <alignment horizontal="left" vertical="center" indent="1"/>
      <protection locked="0"/>
    </xf>
    <xf numFmtId="0" fontId="0" fillId="11" borderId="40" xfId="0" applyFill="1" applyBorder="1" applyAlignment="1" applyProtection="1">
      <alignment vertical="center"/>
      <protection locked="0"/>
    </xf>
    <xf numFmtId="44" fontId="0" fillId="11" borderId="40" xfId="0" applyNumberFormat="1" applyFill="1" applyBorder="1" applyAlignment="1" applyProtection="1">
      <alignment horizontal="right" vertical="center" indent="1"/>
      <protection locked="0"/>
    </xf>
    <xf numFmtId="49" fontId="26" fillId="11" borderId="40" xfId="0" applyNumberFormat="1" applyFont="1" applyFill="1" applyBorder="1" applyAlignment="1" applyProtection="1">
      <alignment horizontal="left" vertical="center" indent="1"/>
      <protection locked="0"/>
    </xf>
    <xf numFmtId="0" fontId="26" fillId="11" borderId="40" xfId="0" applyFont="1" applyFill="1" applyBorder="1" applyAlignment="1" applyProtection="1">
      <alignment vertical="center"/>
      <protection locked="0"/>
    </xf>
    <xf numFmtId="0" fontId="0" fillId="12" borderId="40" xfId="0" applyFill="1" applyBorder="1" applyAlignment="1" applyProtection="1">
      <alignment vertical="center"/>
      <protection locked="0"/>
    </xf>
    <xf numFmtId="44" fontId="0" fillId="12" borderId="40" xfId="0" applyNumberFormat="1" applyFill="1" applyBorder="1" applyAlignment="1" applyProtection="1">
      <alignment horizontal="right" vertical="center" indent="1"/>
      <protection locked="0"/>
    </xf>
    <xf numFmtId="49" fontId="26" fillId="12" borderId="40" xfId="0" applyNumberFormat="1" applyFont="1" applyFill="1" applyBorder="1" applyAlignment="1" applyProtection="1">
      <alignment horizontal="left" vertical="center" indent="1"/>
      <protection locked="0"/>
    </xf>
    <xf numFmtId="0" fontId="21" fillId="10" borderId="40" xfId="0" applyFont="1" applyFill="1" applyBorder="1" applyAlignment="1" applyProtection="1">
      <alignment vertical="center"/>
      <protection locked="0"/>
    </xf>
    <xf numFmtId="0" fontId="0" fillId="13" borderId="40" xfId="0" applyFill="1" applyBorder="1" applyAlignment="1" applyProtection="1">
      <alignment vertical="center"/>
      <protection locked="0"/>
    </xf>
    <xf numFmtId="44" fontId="0" fillId="13" borderId="40" xfId="0" applyNumberFormat="1" applyFill="1" applyBorder="1" applyAlignment="1" applyProtection="1">
      <alignment horizontal="right" vertical="center" indent="1"/>
      <protection locked="0"/>
    </xf>
    <xf numFmtId="49" fontId="26" fillId="13" borderId="40" xfId="0" applyNumberFormat="1" applyFont="1" applyFill="1" applyBorder="1" applyAlignment="1" applyProtection="1">
      <alignment horizontal="left" vertical="center" indent="1"/>
      <protection locked="0"/>
    </xf>
    <xf numFmtId="0" fontId="0" fillId="14" borderId="40" xfId="0" applyFill="1" applyBorder="1" applyAlignment="1" applyProtection="1">
      <alignment vertical="center"/>
      <protection locked="0"/>
    </xf>
    <xf numFmtId="44" fontId="0" fillId="14" borderId="40" xfId="0" applyNumberFormat="1" applyFill="1" applyBorder="1" applyAlignment="1" applyProtection="1">
      <alignment horizontal="right" vertical="center" indent="1"/>
      <protection locked="0"/>
    </xf>
    <xf numFmtId="49" fontId="26" fillId="14" borderId="40" xfId="0" applyNumberFormat="1" applyFont="1" applyFill="1" applyBorder="1" applyAlignment="1" applyProtection="1">
      <alignment horizontal="left" vertical="center" indent="1"/>
      <protection locked="0"/>
    </xf>
    <xf numFmtId="0" fontId="0" fillId="15" borderId="40" xfId="0" applyFill="1" applyBorder="1" applyAlignment="1" applyProtection="1">
      <alignment vertical="center"/>
      <protection locked="0"/>
    </xf>
    <xf numFmtId="44" fontId="0" fillId="15" borderId="40" xfId="0" applyNumberFormat="1" applyFill="1" applyBorder="1" applyAlignment="1" applyProtection="1">
      <alignment horizontal="right" vertical="center" indent="1"/>
      <protection locked="0"/>
    </xf>
    <xf numFmtId="49" fontId="26" fillId="15" borderId="40" xfId="0" applyNumberFormat="1" applyFont="1" applyFill="1" applyBorder="1" applyAlignment="1" applyProtection="1">
      <alignment horizontal="left" vertical="center" indent="1"/>
      <protection locked="0"/>
    </xf>
    <xf numFmtId="2" fontId="0" fillId="11" borderId="40" xfId="0" applyNumberFormat="1" applyFill="1" applyBorder="1" applyAlignment="1" applyProtection="1">
      <alignment horizontal="right" vertical="center" indent="1"/>
      <protection locked="0"/>
    </xf>
    <xf numFmtId="0" fontId="0" fillId="11" borderId="0" xfId="0" applyFill="1"/>
    <xf numFmtId="2" fontId="0" fillId="11" borderId="0" xfId="0" applyNumberFormat="1" applyFill="1" applyAlignment="1">
      <alignment horizontal="right" vertical="center" indent="1"/>
    </xf>
    <xf numFmtId="0" fontId="0" fillId="11" borderId="0" xfId="0" applyFill="1" applyAlignment="1">
      <alignment horizontal="left" indent="1"/>
    </xf>
    <xf numFmtId="0" fontId="0" fillId="13" borderId="0" xfId="0" applyFill="1"/>
    <xf numFmtId="2" fontId="0" fillId="13" borderId="0" xfId="0" applyNumberFormat="1" applyFill="1" applyAlignment="1">
      <alignment horizontal="right" vertical="center" indent="1"/>
    </xf>
    <xf numFmtId="0" fontId="0" fillId="13" borderId="0" xfId="0" applyFill="1" applyAlignment="1">
      <alignment horizontal="left" indent="1"/>
    </xf>
    <xf numFmtId="0" fontId="0" fillId="12" borderId="0" xfId="0" applyFill="1"/>
    <xf numFmtId="2" fontId="0" fillId="12" borderId="0" xfId="0" applyNumberFormat="1" applyFill="1" applyAlignment="1">
      <alignment horizontal="right" vertical="center" indent="1"/>
    </xf>
    <xf numFmtId="0" fontId="0" fillId="12" borderId="0" xfId="0" applyFill="1" applyAlignment="1">
      <alignment horizontal="left" indent="1"/>
    </xf>
    <xf numFmtId="0" fontId="0" fillId="16" borderId="0" xfId="0" applyFill="1"/>
    <xf numFmtId="2" fontId="0" fillId="16" borderId="0" xfId="0" applyNumberFormat="1" applyFill="1" applyAlignment="1">
      <alignment horizontal="right" vertical="center" indent="1"/>
    </xf>
    <xf numFmtId="0" fontId="0" fillId="16" borderId="0" xfId="0" applyFill="1" applyAlignment="1">
      <alignment horizontal="left" indent="1"/>
    </xf>
    <xf numFmtId="0" fontId="20" fillId="4" borderId="0" xfId="0" applyFont="1" applyFill="1" applyAlignment="1"/>
    <xf numFmtId="0" fontId="20" fillId="4" borderId="0" xfId="0" applyFont="1" applyFill="1" applyBorder="1" applyAlignment="1"/>
    <xf numFmtId="0" fontId="21" fillId="4" borderId="0" xfId="0" applyFont="1" applyFill="1" applyAlignment="1"/>
    <xf numFmtId="0" fontId="26" fillId="4" borderId="0" xfId="0" applyFont="1" applyFill="1" applyAlignment="1"/>
    <xf numFmtId="0" fontId="26" fillId="4" borderId="0" xfId="0" applyFont="1" applyFill="1" applyBorder="1" applyAlignment="1"/>
    <xf numFmtId="0" fontId="20" fillId="4" borderId="0" xfId="0" applyFont="1" applyFill="1" applyBorder="1" applyAlignment="1">
      <alignment horizontal="center"/>
    </xf>
    <xf numFmtId="14" fontId="20" fillId="4" borderId="56" xfId="0" applyNumberFormat="1" applyFont="1" applyFill="1" applyBorder="1" applyAlignment="1"/>
    <xf numFmtId="14" fontId="20" fillId="4" borderId="0" xfId="0" applyNumberFormat="1" applyFont="1" applyFill="1" applyBorder="1" applyAlignment="1">
      <alignment horizontal="center"/>
    </xf>
    <xf numFmtId="0" fontId="20" fillId="4" borderId="0" xfId="0" applyFont="1" applyFill="1" applyBorder="1" applyAlignment="1">
      <alignment vertical="center"/>
    </xf>
    <xf numFmtId="6" fontId="20" fillId="2" borderId="0" xfId="0" applyNumberFormat="1" applyFont="1" applyFill="1" applyBorder="1" applyAlignment="1">
      <alignment horizontal="center" vertical="center"/>
    </xf>
    <xf numFmtId="6" fontId="20" fillId="2" borderId="0" xfId="0" applyNumberFormat="1" applyFont="1" applyFill="1" applyBorder="1" applyAlignment="1">
      <alignment vertical="center"/>
    </xf>
    <xf numFmtId="0" fontId="20" fillId="2" borderId="0" xfId="0" applyFont="1" applyFill="1" applyBorder="1" applyAlignment="1">
      <alignment horizontal="center"/>
    </xf>
    <xf numFmtId="14" fontId="20" fillId="2" borderId="0" xfId="0" applyNumberFormat="1" applyFont="1" applyFill="1" applyBorder="1" applyAlignment="1"/>
    <xf numFmtId="14" fontId="20" fillId="2" borderId="0" xfId="0" applyNumberFormat="1" applyFont="1" applyFill="1" applyBorder="1" applyAlignment="1">
      <alignment horizontal="center"/>
    </xf>
    <xf numFmtId="0" fontId="24" fillId="2" borderId="0" xfId="0" applyFont="1" applyFill="1" applyBorder="1" applyAlignment="1">
      <alignment vertical="center" wrapText="1"/>
    </xf>
    <xf numFmtId="0" fontId="24" fillId="2" borderId="0" xfId="0" applyFont="1" applyFill="1" applyBorder="1" applyAlignment="1">
      <alignment vertical="center"/>
    </xf>
    <xf numFmtId="0" fontId="29" fillId="2" borderId="0" xfId="0" applyFont="1" applyFill="1" applyBorder="1" applyAlignment="1">
      <alignment vertical="center"/>
    </xf>
    <xf numFmtId="0" fontId="38" fillId="17" borderId="0" xfId="0" applyFont="1" applyFill="1" applyBorder="1" applyAlignment="1">
      <alignment horizontal="left" indent="1"/>
    </xf>
    <xf numFmtId="0" fontId="38" fillId="17" borderId="0" xfId="0" applyFont="1" applyFill="1" applyBorder="1"/>
    <xf numFmtId="0" fontId="69" fillId="17" borderId="0" xfId="0" applyFont="1" applyFill="1" applyBorder="1" applyAlignment="1">
      <alignment horizontal="left" indent="1"/>
    </xf>
    <xf numFmtId="0" fontId="71" fillId="17" borderId="0" xfId="0" applyFont="1" applyFill="1" applyBorder="1" applyAlignment="1">
      <alignment horizontal="left" indent="1"/>
    </xf>
    <xf numFmtId="0" fontId="72" fillId="17" borderId="0" xfId="0" applyFont="1" applyFill="1" applyBorder="1" applyAlignment="1">
      <alignment horizontal="left" vertical="justify" wrapText="1" indent="1"/>
    </xf>
    <xf numFmtId="0" fontId="69" fillId="17" borderId="0" xfId="0" applyFont="1" applyFill="1" applyBorder="1" applyAlignment="1">
      <alignment horizontal="left" vertical="justify" indent="1"/>
    </xf>
    <xf numFmtId="0" fontId="71" fillId="17" borderId="0" xfId="0" applyFont="1" applyFill="1" applyBorder="1" applyAlignment="1">
      <alignment horizontal="left" vertical="justify" indent="1"/>
    </xf>
    <xf numFmtId="0" fontId="71" fillId="17" borderId="0" xfId="0" applyFont="1" applyFill="1" applyBorder="1" applyAlignment="1">
      <alignment horizontal="left" vertical="center" indent="1"/>
    </xf>
    <xf numFmtId="0" fontId="70" fillId="17" borderId="0" xfId="0" applyFont="1" applyFill="1" applyBorder="1" applyAlignment="1">
      <alignment horizontal="justify" vertical="justify" wrapText="1"/>
    </xf>
    <xf numFmtId="0" fontId="70" fillId="17" borderId="0" xfId="0" applyFont="1" applyFill="1" applyBorder="1" applyAlignment="1">
      <alignment vertical="center"/>
    </xf>
    <xf numFmtId="0" fontId="73" fillId="17" borderId="0" xfId="0" applyFont="1" applyFill="1" applyBorder="1" applyAlignment="1">
      <alignment horizontal="justify" vertical="justify"/>
    </xf>
    <xf numFmtId="0" fontId="70" fillId="17" borderId="0" xfId="0" applyFont="1" applyFill="1" applyBorder="1" applyAlignment="1">
      <alignment vertical="center" wrapText="1"/>
    </xf>
    <xf numFmtId="0" fontId="69" fillId="17" borderId="0" xfId="0" applyFont="1" applyFill="1" applyBorder="1"/>
    <xf numFmtId="0" fontId="73" fillId="17" borderId="0" xfId="0" applyFont="1" applyFill="1" applyBorder="1" applyAlignment="1">
      <alignment horizontal="left" vertical="justify" indent="1"/>
    </xf>
    <xf numFmtId="0" fontId="70" fillId="17" borderId="0" xfId="0" applyFont="1" applyFill="1" applyBorder="1" applyAlignment="1">
      <alignment vertical="justify" wrapText="1"/>
    </xf>
    <xf numFmtId="0" fontId="70" fillId="17" borderId="0" xfId="0" applyFont="1" applyFill="1" applyBorder="1" applyAlignment="1">
      <alignment horizontal="justify" vertical="justify"/>
    </xf>
    <xf numFmtId="0" fontId="38" fillId="17" borderId="0" xfId="0" applyFont="1" applyFill="1" applyBorder="1" applyAlignment="1">
      <alignment horizontal="center"/>
    </xf>
    <xf numFmtId="0" fontId="71" fillId="17" borderId="0" xfId="0" applyFont="1" applyFill="1" applyBorder="1" applyAlignment="1">
      <alignment horizontal="right"/>
    </xf>
    <xf numFmtId="0" fontId="70" fillId="17" borderId="0" xfId="0" applyFont="1" applyFill="1" applyBorder="1" applyAlignment="1">
      <alignment horizontal="justify" vertical="center" wrapText="1"/>
    </xf>
    <xf numFmtId="0" fontId="71" fillId="17" borderId="0" xfId="0" applyFont="1" applyFill="1" applyBorder="1"/>
    <xf numFmtId="0" fontId="71" fillId="17" borderId="0" xfId="0" applyFont="1" applyFill="1" applyBorder="1" applyAlignment="1">
      <alignment horizontal="justify" vertical="center"/>
    </xf>
    <xf numFmtId="0" fontId="74" fillId="17" borderId="0" xfId="0" applyFont="1" applyFill="1" applyBorder="1" applyAlignment="1">
      <alignment vertical="center" wrapText="1"/>
    </xf>
    <xf numFmtId="2" fontId="0" fillId="2" borderId="0" xfId="0" applyNumberFormat="1" applyFill="1" applyAlignment="1">
      <alignment horizontal="right" vertical="center" indent="1"/>
    </xf>
    <xf numFmtId="0" fontId="0" fillId="2" borderId="0" xfId="0" applyFill="1" applyAlignment="1">
      <alignment horizontal="left" indent="1"/>
    </xf>
    <xf numFmtId="0" fontId="0" fillId="9" borderId="40" xfId="0" applyFill="1" applyBorder="1" applyAlignment="1">
      <alignment horizontal="center" vertical="center"/>
    </xf>
    <xf numFmtId="0" fontId="0" fillId="11" borderId="40" xfId="0" applyFill="1" applyBorder="1" applyAlignment="1">
      <alignment horizontal="center" vertical="center"/>
    </xf>
    <xf numFmtId="0" fontId="0" fillId="12" borderId="40" xfId="0" applyFill="1" applyBorder="1" applyAlignment="1">
      <alignment horizontal="center" vertical="center"/>
    </xf>
    <xf numFmtId="0" fontId="0" fillId="13" borderId="40" xfId="0" applyFill="1" applyBorder="1" applyAlignment="1">
      <alignment horizontal="center" vertical="center"/>
    </xf>
    <xf numFmtId="0" fontId="0" fillId="15" borderId="40" xfId="0" applyFill="1" applyBorder="1" applyAlignment="1">
      <alignment horizontal="center" vertical="center"/>
    </xf>
    <xf numFmtId="0" fontId="0" fillId="3" borderId="0" xfId="0" applyFill="1" applyAlignment="1">
      <alignment horizontal="center"/>
    </xf>
    <xf numFmtId="0" fontId="0" fillId="3" borderId="0" xfId="0" applyFill="1"/>
    <xf numFmtId="2" fontId="0" fillId="3" borderId="0" xfId="0" applyNumberFormat="1" applyFill="1" applyAlignment="1">
      <alignment horizontal="right" vertical="center" indent="1"/>
    </xf>
    <xf numFmtId="0" fontId="0" fillId="3" borderId="0" xfId="0" applyFill="1" applyAlignment="1">
      <alignment horizontal="left" indent="1"/>
    </xf>
    <xf numFmtId="0" fontId="0" fillId="16" borderId="40" xfId="0" applyFill="1" applyBorder="1" applyAlignment="1">
      <alignment horizontal="center" vertical="center"/>
    </xf>
    <xf numFmtId="0" fontId="0" fillId="12" borderId="0" xfId="0" applyFill="1" applyAlignment="1">
      <alignment horizontal="center"/>
    </xf>
    <xf numFmtId="0" fontId="0" fillId="14" borderId="0" xfId="0" applyFill="1" applyAlignment="1">
      <alignment horizontal="center"/>
    </xf>
    <xf numFmtId="0" fontId="0" fillId="14" borderId="0" xfId="0" applyFill="1"/>
    <xf numFmtId="2" fontId="0" fillId="14" borderId="0" xfId="0" applyNumberFormat="1" applyFill="1" applyAlignment="1">
      <alignment horizontal="right" vertical="center" indent="1"/>
    </xf>
    <xf numFmtId="0" fontId="0" fillId="14" borderId="0" xfId="0" applyFill="1" applyAlignment="1">
      <alignment horizontal="left" indent="1"/>
    </xf>
    <xf numFmtId="0" fontId="0" fillId="10" borderId="40" xfId="0" applyFill="1" applyBorder="1" applyAlignment="1">
      <alignment horizontal="center" vertical="center"/>
    </xf>
    <xf numFmtId="0" fontId="0" fillId="14" borderId="0" xfId="0" applyFill="1" applyBorder="1" applyAlignment="1">
      <alignment horizontal="center"/>
    </xf>
    <xf numFmtId="0" fontId="0" fillId="14" borderId="57" xfId="0" applyFill="1" applyBorder="1" applyAlignment="1" applyProtection="1">
      <alignment vertical="center"/>
      <protection locked="0"/>
    </xf>
    <xf numFmtId="0" fontId="0" fillId="18" borderId="0" xfId="0" applyFill="1" applyBorder="1" applyAlignment="1">
      <alignment horizontal="center"/>
    </xf>
    <xf numFmtId="0" fontId="0" fillId="18" borderId="57" xfId="0" applyFill="1" applyBorder="1" applyAlignment="1" applyProtection="1">
      <alignment vertical="center"/>
      <protection locked="0"/>
    </xf>
    <xf numFmtId="2" fontId="0" fillId="18" borderId="0" xfId="0" applyNumberFormat="1" applyFill="1" applyAlignment="1">
      <alignment horizontal="right" vertical="center" indent="1"/>
    </xf>
    <xf numFmtId="0" fontId="0" fillId="18" borderId="0" xfId="0" applyFill="1" applyAlignment="1">
      <alignment horizontal="left" indent="1"/>
    </xf>
    <xf numFmtId="0" fontId="0" fillId="19" borderId="0" xfId="0" applyFill="1" applyAlignment="1">
      <alignment horizontal="center"/>
    </xf>
    <xf numFmtId="0" fontId="0" fillId="19" borderId="0" xfId="0" applyFill="1"/>
    <xf numFmtId="2" fontId="0" fillId="19" borderId="0" xfId="0" applyNumberFormat="1" applyFill="1" applyAlignment="1">
      <alignment horizontal="right" vertical="center" indent="1"/>
    </xf>
    <xf numFmtId="0" fontId="0" fillId="19" borderId="0" xfId="0" applyFill="1" applyAlignment="1">
      <alignment horizontal="left" indent="1"/>
    </xf>
    <xf numFmtId="0" fontId="20" fillId="2" borderId="0" xfId="0" applyFont="1" applyFill="1" applyBorder="1" applyAlignment="1">
      <alignment horizontal="left" vertical="center"/>
    </xf>
    <xf numFmtId="0" fontId="62" fillId="2" borderId="0" xfId="0" applyFont="1" applyFill="1" applyBorder="1" applyAlignment="1">
      <alignment horizontal="center" vertical="center" wrapText="1"/>
    </xf>
    <xf numFmtId="0" fontId="22" fillId="2" borderId="2" xfId="0" applyFont="1" applyFill="1" applyBorder="1" applyAlignment="1">
      <alignment horizontal="center"/>
    </xf>
    <xf numFmtId="0" fontId="20" fillId="2" borderId="2" xfId="0" applyFont="1" applyFill="1" applyBorder="1" applyAlignment="1">
      <alignment horizontal="center" vertical="center"/>
    </xf>
    <xf numFmtId="0" fontId="20" fillId="3" borderId="0" xfId="0" applyFont="1" applyFill="1" applyAlignment="1">
      <alignment horizontal="center" vertical="center"/>
    </xf>
    <xf numFmtId="0" fontId="9" fillId="3" borderId="0" xfId="1" applyFill="1" applyBorder="1" applyAlignment="1">
      <alignment horizontal="center" vertical="center"/>
    </xf>
    <xf numFmtId="0" fontId="20" fillId="3" borderId="0" xfId="0" applyFont="1" applyFill="1" applyBorder="1" applyAlignment="1">
      <alignment horizontal="center" vertical="center"/>
    </xf>
    <xf numFmtId="0" fontId="21" fillId="2" borderId="28" xfId="0" applyFont="1" applyFill="1" applyBorder="1" applyAlignment="1">
      <alignment horizontal="center" vertical="center" wrapText="1"/>
    </xf>
    <xf numFmtId="0" fontId="27" fillId="3" borderId="0" xfId="0" applyFont="1" applyFill="1" applyBorder="1" applyAlignment="1">
      <alignment horizontal="center" vertical="center" wrapText="1"/>
    </xf>
    <xf numFmtId="0" fontId="20" fillId="0" borderId="0" xfId="0" applyFont="1" applyAlignment="1">
      <alignment horizontal="center" vertical="center"/>
    </xf>
    <xf numFmtId="0" fontId="20" fillId="0" borderId="0" xfId="0" applyFont="1" applyAlignment="1">
      <alignment horizontal="left" vertical="center"/>
    </xf>
    <xf numFmtId="6" fontId="22" fillId="3" borderId="1" xfId="0" applyNumberFormat="1" applyFont="1" applyFill="1" applyBorder="1" applyAlignment="1">
      <alignment horizontal="center" vertical="center"/>
    </xf>
    <xf numFmtId="0" fontId="20" fillId="2" borderId="0" xfId="0" applyFont="1" applyFill="1" applyBorder="1" applyAlignment="1">
      <alignment horizontal="center" vertical="center"/>
    </xf>
    <xf numFmtId="0" fontId="25" fillId="3" borderId="0" xfId="0" applyFont="1" applyFill="1" applyAlignment="1">
      <alignment horizontal="center" vertical="center"/>
    </xf>
    <xf numFmtId="0" fontId="20" fillId="0" borderId="0" xfId="0" applyFont="1" applyAlignment="1">
      <alignment horizontal="left" vertical="center" wrapText="1"/>
    </xf>
    <xf numFmtId="0" fontId="21" fillId="2" borderId="0" xfId="0" applyFont="1" applyFill="1" applyBorder="1" applyAlignment="1">
      <alignment horizontal="center" vertical="center"/>
    </xf>
    <xf numFmtId="0" fontId="25" fillId="3" borderId="19" xfId="0" applyFont="1" applyFill="1" applyBorder="1" applyAlignment="1">
      <alignment horizontal="center" vertical="center"/>
    </xf>
    <xf numFmtId="165" fontId="20" fillId="3" borderId="0" xfId="0" applyNumberFormat="1" applyFont="1" applyFill="1" applyAlignment="1">
      <alignment horizontal="center" vertical="center"/>
    </xf>
    <xf numFmtId="0" fontId="27" fillId="2" borderId="0" xfId="0" applyFont="1" applyFill="1" applyBorder="1" applyAlignment="1">
      <alignment horizontal="center" vertical="center" wrapText="1"/>
    </xf>
    <xf numFmtId="0" fontId="22" fillId="3" borderId="0" xfId="0" applyFont="1" applyFill="1" applyBorder="1" applyAlignment="1">
      <alignment horizontal="center" vertical="center"/>
    </xf>
    <xf numFmtId="0" fontId="63" fillId="2" borderId="1" xfId="0" applyFont="1" applyFill="1" applyBorder="1" applyAlignment="1">
      <alignment horizontal="center" vertical="center"/>
    </xf>
    <xf numFmtId="0" fontId="0" fillId="2" borderId="0" xfId="0" applyFill="1" applyAlignment="1">
      <alignment horizontal="left" vertical="center"/>
    </xf>
    <xf numFmtId="0" fontId="20" fillId="2" borderId="1" xfId="0" applyFont="1" applyFill="1" applyBorder="1" applyAlignment="1">
      <alignment horizontal="center" vertical="center"/>
    </xf>
    <xf numFmtId="0" fontId="21" fillId="0" borderId="0" xfId="0" applyFont="1" applyBorder="1" applyAlignment="1">
      <alignment horizontal="center" vertical="center"/>
    </xf>
    <xf numFmtId="0" fontId="0" fillId="3" borderId="0" xfId="0" applyFill="1" applyAlignment="1">
      <alignment horizontal="center" vertical="center"/>
    </xf>
    <xf numFmtId="14" fontId="20" fillId="3" borderId="0" xfId="0" applyNumberFormat="1" applyFont="1" applyFill="1" applyAlignment="1">
      <alignment horizontal="center" vertical="center"/>
    </xf>
    <xf numFmtId="0" fontId="21" fillId="2" borderId="0" xfId="0" applyFont="1" applyFill="1" applyAlignment="1">
      <alignment horizontal="left" vertical="center"/>
    </xf>
    <xf numFmtId="0" fontId="64" fillId="2" borderId="0" xfId="0" applyFont="1" applyFill="1" applyBorder="1" applyAlignment="1">
      <alignment horizontal="center" vertical="center"/>
    </xf>
    <xf numFmtId="0" fontId="0" fillId="0" borderId="0" xfId="0" applyAlignment="1">
      <alignment horizontal="center" vertical="center"/>
    </xf>
    <xf numFmtId="0" fontId="25" fillId="0" borderId="0" xfId="0" applyFont="1" applyAlignment="1">
      <alignment horizontal="center" vertical="center"/>
    </xf>
    <xf numFmtId="8" fontId="23" fillId="0" borderId="0" xfId="0" applyNumberFormat="1" applyFont="1" applyAlignment="1">
      <alignment horizontal="center" vertical="center" wrapText="1"/>
    </xf>
    <xf numFmtId="164" fontId="20" fillId="3" borderId="0" xfId="0" applyNumberFormat="1" applyFont="1" applyFill="1" applyAlignment="1">
      <alignment horizontal="center" vertical="center"/>
    </xf>
    <xf numFmtId="166" fontId="20" fillId="3" borderId="0" xfId="0" applyNumberFormat="1" applyFont="1" applyFill="1" applyBorder="1" applyAlignment="1">
      <alignment horizontal="center" vertical="center"/>
    </xf>
    <xf numFmtId="0" fontId="20" fillId="2" borderId="0" xfId="0" applyFont="1" applyFill="1" applyAlignment="1">
      <alignment horizontal="left"/>
    </xf>
    <xf numFmtId="0" fontId="25" fillId="3" borderId="3" xfId="0" applyFont="1" applyFill="1" applyBorder="1" applyAlignment="1">
      <alignment horizontal="center" vertical="center"/>
    </xf>
    <xf numFmtId="0" fontId="25" fillId="3" borderId="0" xfId="0" applyFont="1" applyFill="1" applyBorder="1" applyAlignment="1">
      <alignment horizontal="center" vertical="center"/>
    </xf>
    <xf numFmtId="0" fontId="20" fillId="2" borderId="0" xfId="0" applyFont="1" applyFill="1" applyBorder="1" applyAlignment="1">
      <alignment horizontal="left"/>
    </xf>
    <xf numFmtId="0" fontId="63" fillId="3" borderId="0" xfId="0" applyFont="1" applyFill="1" applyBorder="1" applyAlignment="1">
      <alignment horizontal="center" vertical="center"/>
    </xf>
    <xf numFmtId="0" fontId="20" fillId="4" borderId="26" xfId="0" applyFont="1" applyFill="1" applyBorder="1" applyAlignment="1">
      <alignment horizontal="center" vertical="center"/>
    </xf>
    <xf numFmtId="0" fontId="20" fillId="4" borderId="27" xfId="0" applyFont="1" applyFill="1" applyBorder="1" applyAlignment="1">
      <alignment horizontal="center" vertical="center"/>
    </xf>
    <xf numFmtId="0" fontId="20" fillId="0" borderId="26" xfId="0" applyFont="1" applyBorder="1" applyAlignment="1">
      <alignment horizontal="center" vertical="center"/>
    </xf>
    <xf numFmtId="0" fontId="20" fillId="0" borderId="27" xfId="0" applyFont="1" applyBorder="1" applyAlignment="1">
      <alignment horizontal="center" vertical="center"/>
    </xf>
    <xf numFmtId="0" fontId="21" fillId="0" borderId="9" xfId="0" applyFont="1" applyBorder="1" applyAlignment="1">
      <alignment horizontal="center"/>
    </xf>
    <xf numFmtId="0" fontId="20" fillId="4" borderId="0" xfId="0" applyFont="1" applyFill="1" applyAlignment="1">
      <alignment horizontal="left" vertical="center"/>
    </xf>
    <xf numFmtId="0" fontId="0" fillId="2" borderId="0" xfId="0" applyFill="1" applyAlignment="1">
      <alignment horizontal="center" vertical="center"/>
    </xf>
    <xf numFmtId="0" fontId="20" fillId="0" borderId="19" xfId="0" applyFont="1" applyBorder="1" applyAlignment="1">
      <alignment vertical="center"/>
    </xf>
    <xf numFmtId="14" fontId="20" fillId="3" borderId="0" xfId="0" applyNumberFormat="1" applyFont="1" applyFill="1" applyBorder="1" applyAlignment="1">
      <alignment horizontal="center" vertical="center"/>
    </xf>
    <xf numFmtId="0" fontId="7" fillId="3" borderId="0" xfId="1" applyFont="1" applyFill="1" applyBorder="1" applyAlignment="1">
      <alignment horizontal="center" vertical="center"/>
    </xf>
    <xf numFmtId="0" fontId="20" fillId="2" borderId="0" xfId="0" applyFont="1" applyFill="1" applyBorder="1" applyAlignment="1">
      <alignment horizontal="center" vertical="center" wrapText="1"/>
    </xf>
    <xf numFmtId="0" fontId="21" fillId="3" borderId="0" xfId="0" applyFont="1" applyFill="1" applyBorder="1" applyAlignment="1">
      <alignment horizontal="center" vertical="center"/>
    </xf>
    <xf numFmtId="0" fontId="21" fillId="3" borderId="19" xfId="0" applyFont="1" applyFill="1" applyBorder="1" applyAlignment="1">
      <alignment horizontal="center" vertical="center"/>
    </xf>
    <xf numFmtId="0" fontId="62" fillId="3" borderId="0" xfId="0" applyFont="1" applyFill="1" applyBorder="1" applyAlignment="1">
      <alignment horizontal="center" vertical="center" wrapText="1"/>
    </xf>
    <xf numFmtId="0" fontId="25" fillId="2" borderId="0" xfId="0" applyFont="1" applyFill="1" applyAlignment="1">
      <alignment horizontal="center" vertical="center"/>
    </xf>
    <xf numFmtId="0" fontId="26" fillId="2" borderId="0" xfId="0" applyFont="1" applyFill="1" applyBorder="1" applyAlignment="1">
      <alignment horizontal="left" vertical="top" wrapText="1"/>
    </xf>
    <xf numFmtId="6" fontId="26" fillId="3" borderId="0" xfId="0" applyNumberFormat="1" applyFont="1" applyFill="1" applyBorder="1" applyAlignment="1">
      <alignment horizontal="center" vertical="center"/>
    </xf>
    <xf numFmtId="0" fontId="26" fillId="3" borderId="0" xfId="0" applyFont="1" applyFill="1" applyBorder="1" applyAlignment="1">
      <alignment horizontal="center" vertical="center"/>
    </xf>
    <xf numFmtId="0" fontId="62" fillId="0" borderId="0" xfId="0" applyFont="1" applyAlignment="1">
      <alignment horizontal="center"/>
    </xf>
    <xf numFmtId="0" fontId="20" fillId="0" borderId="0" xfId="0" applyFont="1" applyBorder="1" applyAlignment="1">
      <alignment horizontal="center" vertical="center"/>
    </xf>
    <xf numFmtId="0" fontId="24" fillId="2" borderId="0" xfId="0" applyFont="1" applyFill="1" applyBorder="1" applyAlignment="1">
      <alignment horizontal="center" vertical="center" wrapText="1"/>
    </xf>
    <xf numFmtId="0" fontId="20" fillId="2" borderId="0" xfId="0" applyFont="1" applyFill="1" applyBorder="1" applyAlignment="1">
      <alignment horizontal="center" vertical="top" wrapText="1"/>
    </xf>
    <xf numFmtId="0" fontId="0" fillId="0" borderId="0" xfId="0" applyAlignment="1" applyProtection="1">
      <alignment horizontal="center"/>
      <protection locked="0"/>
    </xf>
    <xf numFmtId="0" fontId="20" fillId="3" borderId="0" xfId="0" applyFont="1" applyFill="1" applyBorder="1" applyAlignment="1">
      <alignment horizontal="center" vertical="center" wrapText="1"/>
    </xf>
    <xf numFmtId="0" fontId="0" fillId="3" borderId="0" xfId="0" applyFill="1" applyBorder="1" applyAlignment="1">
      <alignment horizontal="center" vertical="center"/>
    </xf>
    <xf numFmtId="0" fontId="24" fillId="2" borderId="0" xfId="0" applyFont="1" applyFill="1" applyBorder="1" applyAlignment="1">
      <alignment horizontal="center" vertical="center"/>
    </xf>
    <xf numFmtId="0" fontId="26" fillId="2" borderId="0" xfId="0" applyFont="1" applyFill="1" applyBorder="1" applyAlignment="1">
      <alignment horizontal="left" vertical="center" wrapText="1"/>
    </xf>
    <xf numFmtId="49" fontId="0" fillId="0" borderId="0" xfId="0" applyNumberFormat="1" applyBorder="1" applyAlignment="1" applyProtection="1">
      <alignment horizontal="left" vertical="center" wrapText="1"/>
      <protection locked="0"/>
    </xf>
    <xf numFmtId="0" fontId="21" fillId="3" borderId="13" xfId="0" applyFont="1" applyFill="1" applyBorder="1" applyAlignment="1" applyProtection="1">
      <alignment horizontal="center" vertical="center" wrapText="1"/>
      <protection locked="0"/>
    </xf>
    <xf numFmtId="0" fontId="21" fillId="3" borderId="22" xfId="0" applyFont="1" applyFill="1" applyBorder="1" applyAlignment="1" applyProtection="1">
      <alignment horizontal="center" vertical="center" wrapText="1"/>
      <protection locked="0"/>
    </xf>
    <xf numFmtId="9" fontId="7" fillId="3" borderId="12" xfId="7" applyFont="1" applyFill="1" applyBorder="1" applyAlignment="1" applyProtection="1">
      <alignment horizontal="center" vertical="center" wrapText="1"/>
      <protection locked="0"/>
    </xf>
    <xf numFmtId="9" fontId="7" fillId="3" borderId="13" xfId="7" applyFont="1" applyFill="1" applyBorder="1" applyAlignment="1" applyProtection="1">
      <alignment horizontal="center" vertical="center" wrapText="1"/>
      <protection locked="0"/>
    </xf>
    <xf numFmtId="9" fontId="7" fillId="3" borderId="22" xfId="7" applyFont="1" applyFill="1" applyBorder="1" applyAlignment="1" applyProtection="1">
      <alignment horizontal="center" vertical="center" wrapText="1"/>
      <protection locked="0"/>
    </xf>
    <xf numFmtId="4" fontId="0" fillId="3" borderId="17" xfId="0" applyNumberFormat="1" applyFill="1" applyBorder="1" applyAlignment="1" applyProtection="1">
      <alignment horizontal="center" vertical="center" wrapText="1"/>
    </xf>
    <xf numFmtId="4" fontId="0" fillId="3" borderId="20" xfId="0" applyNumberFormat="1" applyFill="1" applyBorder="1" applyAlignment="1" applyProtection="1">
      <alignment horizontal="center" vertical="center" wrapText="1"/>
    </xf>
    <xf numFmtId="4" fontId="0" fillId="3" borderId="24" xfId="0" applyNumberFormat="1" applyFill="1" applyBorder="1" applyAlignment="1" applyProtection="1">
      <alignment horizontal="center" vertical="center" wrapText="1"/>
    </xf>
    <xf numFmtId="0" fontId="0" fillId="3" borderId="13" xfId="0" applyFill="1" applyBorder="1" applyAlignment="1" applyProtection="1">
      <alignment horizontal="center" vertical="center" wrapText="1"/>
      <protection locked="0"/>
    </xf>
    <xf numFmtId="0" fontId="0" fillId="3" borderId="22" xfId="0" applyFill="1" applyBorder="1" applyAlignment="1" applyProtection="1">
      <alignment horizontal="center" vertical="center" wrapText="1"/>
      <protection locked="0"/>
    </xf>
    <xf numFmtId="0" fontId="35" fillId="3" borderId="0" xfId="0" applyFont="1" applyFill="1" applyBorder="1" applyAlignment="1" applyProtection="1">
      <alignment horizontal="center"/>
      <protection locked="0"/>
    </xf>
    <xf numFmtId="0" fontId="35" fillId="3" borderId="19" xfId="0" applyFont="1" applyFill="1" applyBorder="1" applyAlignment="1" applyProtection="1">
      <alignment horizontal="center"/>
      <protection locked="0"/>
    </xf>
    <xf numFmtId="49" fontId="0" fillId="0" borderId="14" xfId="0" applyNumberFormat="1" applyBorder="1" applyAlignment="1" applyProtection="1">
      <alignment horizontal="center" vertical="center" wrapText="1"/>
      <protection locked="0"/>
    </xf>
    <xf numFmtId="49" fontId="0" fillId="0" borderId="18" xfId="0" applyNumberFormat="1" applyBorder="1" applyAlignment="1" applyProtection="1">
      <alignment horizontal="center" vertical="center" wrapText="1"/>
      <protection locked="0"/>
    </xf>
    <xf numFmtId="49" fontId="0" fillId="0" borderId="21" xfId="0" applyNumberFormat="1"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22" xfId="0" applyBorder="1" applyAlignment="1" applyProtection="1">
      <alignment horizontal="center" vertical="center" wrapText="1"/>
      <protection locked="0"/>
    </xf>
    <xf numFmtId="2" fontId="0" fillId="0" borderId="12" xfId="0" applyNumberFormat="1" applyBorder="1" applyAlignment="1" applyProtection="1">
      <alignment horizontal="center" vertical="center" wrapText="1"/>
      <protection locked="0"/>
    </xf>
    <xf numFmtId="2" fontId="0" fillId="0" borderId="13" xfId="0" applyNumberFormat="1" applyBorder="1" applyAlignment="1" applyProtection="1">
      <alignment horizontal="center" vertical="center" wrapText="1"/>
      <protection locked="0"/>
    </xf>
    <xf numFmtId="2" fontId="0" fillId="0" borderId="22" xfId="0" applyNumberFormat="1" applyBorder="1" applyAlignment="1" applyProtection="1">
      <alignment horizontal="center" vertical="center" wrapText="1"/>
      <protection locked="0"/>
    </xf>
    <xf numFmtId="4" fontId="0" fillId="0" borderId="17" xfId="0" applyNumberFormat="1" applyBorder="1" applyAlignment="1" applyProtection="1">
      <alignment horizontal="center" vertical="center" wrapText="1"/>
    </xf>
    <xf numFmtId="4" fontId="0" fillId="0" borderId="20" xfId="0" applyNumberFormat="1" applyBorder="1" applyAlignment="1" applyProtection="1">
      <alignment horizontal="center" vertical="center" wrapText="1"/>
    </xf>
    <xf numFmtId="4" fontId="0" fillId="0" borderId="24" xfId="0" applyNumberFormat="1" applyBorder="1" applyAlignment="1" applyProtection="1">
      <alignment horizontal="center" vertical="center" wrapText="1"/>
    </xf>
    <xf numFmtId="0" fontId="0" fillId="3" borderId="0" xfId="0" applyFont="1" applyFill="1" applyBorder="1" applyAlignment="1" applyProtection="1">
      <alignment horizontal="center"/>
      <protection locked="0"/>
    </xf>
    <xf numFmtId="0" fontId="0" fillId="3" borderId="32" xfId="0" applyFont="1" applyFill="1" applyBorder="1" applyAlignment="1" applyProtection="1">
      <alignment horizontal="center"/>
      <protection locked="0"/>
    </xf>
    <xf numFmtId="166" fontId="0" fillId="3" borderId="0" xfId="0" applyNumberFormat="1" applyFill="1" applyBorder="1" applyAlignment="1" applyProtection="1">
      <alignment horizontal="center"/>
      <protection locked="0"/>
    </xf>
    <xf numFmtId="166" fontId="0" fillId="3" borderId="32" xfId="0" applyNumberFormat="1" applyFill="1" applyBorder="1" applyAlignment="1" applyProtection="1">
      <alignment horizontal="center"/>
      <protection locked="0"/>
    </xf>
    <xf numFmtId="49" fontId="8" fillId="3" borderId="14" xfId="0" applyNumberFormat="1" applyFont="1" applyFill="1" applyBorder="1" applyAlignment="1" applyProtection="1">
      <alignment horizontal="center" vertical="center" wrapText="1"/>
      <protection locked="0"/>
    </xf>
    <xf numFmtId="49" fontId="8" fillId="3" borderId="18" xfId="0" applyNumberFormat="1" applyFont="1" applyFill="1" applyBorder="1" applyAlignment="1" applyProtection="1">
      <alignment horizontal="center" vertical="center" wrapText="1"/>
      <protection locked="0"/>
    </xf>
    <xf numFmtId="49" fontId="8" fillId="3" borderId="21" xfId="0" applyNumberFormat="1" applyFont="1" applyFill="1" applyBorder="1" applyAlignment="1" applyProtection="1">
      <alignment horizontal="center" vertical="center" wrapText="1"/>
      <protection locked="0"/>
    </xf>
    <xf numFmtId="2" fontId="0" fillId="3" borderId="12" xfId="0" applyNumberFormat="1" applyFill="1" applyBorder="1" applyAlignment="1" applyProtection="1">
      <alignment horizontal="center" vertical="center" wrapText="1"/>
      <protection locked="0"/>
    </xf>
    <xf numFmtId="2" fontId="0" fillId="3" borderId="13" xfId="0" applyNumberFormat="1" applyFill="1" applyBorder="1" applyAlignment="1" applyProtection="1">
      <alignment horizontal="center" vertical="center" wrapText="1"/>
      <protection locked="0"/>
    </xf>
    <xf numFmtId="2" fontId="0" fillId="3" borderId="22" xfId="0" applyNumberFormat="1" applyFill="1" applyBorder="1" applyAlignment="1" applyProtection="1">
      <alignment horizontal="center" vertical="center" wrapText="1"/>
      <protection locked="0"/>
    </xf>
    <xf numFmtId="167" fontId="0" fillId="3" borderId="12" xfId="0" applyNumberFormat="1" applyFill="1" applyBorder="1" applyAlignment="1" applyProtection="1">
      <alignment horizontal="center" vertical="center" wrapText="1"/>
      <protection locked="0"/>
    </xf>
    <xf numFmtId="167" fontId="0" fillId="3" borderId="13" xfId="0" applyNumberFormat="1" applyFill="1" applyBorder="1" applyAlignment="1" applyProtection="1">
      <alignment horizontal="center" vertical="center" wrapText="1"/>
      <protection locked="0"/>
    </xf>
    <xf numFmtId="167" fontId="0" fillId="3" borderId="22" xfId="0" applyNumberFormat="1" applyFill="1" applyBorder="1" applyAlignment="1" applyProtection="1">
      <alignment horizontal="center" vertical="center" wrapText="1"/>
      <protection locked="0"/>
    </xf>
    <xf numFmtId="0" fontId="0" fillId="3" borderId="0" xfId="0" applyFont="1" applyFill="1" applyBorder="1" applyAlignment="1" applyProtection="1">
      <alignment horizontal="center" wrapText="1"/>
      <protection locked="0"/>
    </xf>
    <xf numFmtId="0" fontId="0" fillId="3" borderId="32" xfId="0" applyFont="1" applyFill="1" applyBorder="1" applyAlignment="1" applyProtection="1">
      <alignment horizontal="center" wrapText="1"/>
      <protection locked="0"/>
    </xf>
    <xf numFmtId="0" fontId="65" fillId="7" borderId="0" xfId="0" applyFont="1" applyFill="1" applyBorder="1" applyAlignment="1" applyProtection="1">
      <alignment horizontal="center" vertical="center"/>
      <protection locked="0"/>
    </xf>
    <xf numFmtId="0" fontId="20" fillId="0" borderId="0" xfId="0" applyFont="1" applyAlignment="1" applyProtection="1">
      <alignment horizontal="center" vertical="center"/>
      <protection locked="0"/>
    </xf>
    <xf numFmtId="0" fontId="45" fillId="0" borderId="0" xfId="0" applyFont="1" applyBorder="1" applyAlignment="1" applyProtection="1">
      <alignment horizontal="center" vertical="center"/>
      <protection locked="0"/>
    </xf>
    <xf numFmtId="0" fontId="45" fillId="0" borderId="1" xfId="0" applyFont="1" applyBorder="1" applyAlignment="1" applyProtection="1">
      <alignment horizontal="center" vertical="center"/>
      <protection locked="0"/>
    </xf>
    <xf numFmtId="0" fontId="35" fillId="6" borderId="0" xfId="0" applyNumberFormat="1" applyFont="1" applyFill="1" applyBorder="1" applyAlignment="1" applyProtection="1">
      <alignment horizontal="left" vertical="center"/>
      <protection locked="0"/>
    </xf>
    <xf numFmtId="0" fontId="35" fillId="6" borderId="1" xfId="0" applyNumberFormat="1" applyFont="1" applyFill="1" applyBorder="1" applyAlignment="1" applyProtection="1">
      <alignment horizontal="left" vertical="center"/>
      <protection locked="0"/>
    </xf>
    <xf numFmtId="14" fontId="66" fillId="6" borderId="0" xfId="0" applyNumberFormat="1" applyFont="1" applyFill="1" applyBorder="1" applyAlignment="1" applyProtection="1">
      <alignment horizontal="left" vertical="center"/>
      <protection locked="0"/>
    </xf>
    <xf numFmtId="14" fontId="66" fillId="6" borderId="1" xfId="0" applyNumberFormat="1" applyFont="1" applyFill="1" applyBorder="1" applyAlignment="1" applyProtection="1">
      <alignment horizontal="left" vertical="center"/>
      <protection locked="0"/>
    </xf>
    <xf numFmtId="0" fontId="70" fillId="17" borderId="0" xfId="0" applyFont="1" applyFill="1" applyBorder="1" applyAlignment="1">
      <alignment horizontal="justify" vertical="center" wrapText="1"/>
    </xf>
    <xf numFmtId="0" fontId="72" fillId="17" borderId="0" xfId="0" applyFont="1" applyFill="1" applyBorder="1" applyAlignment="1">
      <alignment horizontal="left" vertical="justify" wrapText="1" indent="1"/>
    </xf>
    <xf numFmtId="0" fontId="70" fillId="17" borderId="0" xfId="0" applyFont="1" applyFill="1" applyBorder="1" applyAlignment="1">
      <alignment horizontal="justify" vertical="justify"/>
    </xf>
    <xf numFmtId="0" fontId="70" fillId="17" borderId="0" xfId="0" applyFont="1" applyFill="1" applyBorder="1" applyAlignment="1">
      <alignment horizontal="justify" vertical="justify" wrapText="1"/>
    </xf>
    <xf numFmtId="0" fontId="70" fillId="17" borderId="0" xfId="0" applyFont="1" applyFill="1" applyBorder="1" applyAlignment="1">
      <alignment horizontal="justify" vertical="center"/>
    </xf>
    <xf numFmtId="0" fontId="71" fillId="17" borderId="0" xfId="0" applyFont="1" applyFill="1" applyBorder="1" applyAlignment="1">
      <alignment horizontal="left" vertical="justify" indent="1"/>
    </xf>
    <xf numFmtId="0" fontId="70" fillId="17" borderId="0" xfId="0" applyFont="1" applyFill="1" applyBorder="1" applyAlignment="1">
      <alignment horizontal="center" vertical="center" wrapText="1"/>
    </xf>
    <xf numFmtId="0" fontId="70" fillId="17" borderId="0" xfId="0" applyFont="1" applyFill="1" applyBorder="1" applyAlignment="1">
      <alignment horizontal="justify" wrapText="1"/>
    </xf>
    <xf numFmtId="0" fontId="69" fillId="17" borderId="0" xfId="0" applyFont="1" applyFill="1" applyBorder="1" applyAlignment="1">
      <alignment horizontal="justify" vertical="center" wrapText="1"/>
    </xf>
    <xf numFmtId="4" fontId="0" fillId="0" borderId="13" xfId="0" applyNumberFormat="1" applyBorder="1" applyAlignment="1" applyProtection="1">
      <alignment horizontal="center" vertical="center" wrapText="1"/>
    </xf>
    <xf numFmtId="0" fontId="0" fillId="2" borderId="10" xfId="0" applyFill="1" applyBorder="1" applyAlignment="1" applyProtection="1">
      <alignment horizontal="center" vertical="center"/>
      <protection locked="0"/>
    </xf>
    <xf numFmtId="0" fontId="0" fillId="2" borderId="13" xfId="0" applyFill="1" applyBorder="1" applyAlignment="1" applyProtection="1">
      <alignment horizontal="center" vertical="center"/>
      <protection locked="0"/>
    </xf>
    <xf numFmtId="0" fontId="0" fillId="2" borderId="37" xfId="0" applyFill="1" applyBorder="1" applyAlignment="1" applyProtection="1">
      <alignment horizontal="center" vertical="center"/>
      <protection locked="0"/>
    </xf>
    <xf numFmtId="2" fontId="0" fillId="0" borderId="10" xfId="0" applyNumberFormat="1" applyBorder="1" applyAlignment="1" applyProtection="1">
      <alignment horizontal="center" vertical="center" wrapText="1"/>
      <protection locked="0"/>
    </xf>
    <xf numFmtId="2" fontId="0" fillId="0" borderId="37" xfId="0" applyNumberFormat="1" applyBorder="1" applyAlignment="1" applyProtection="1">
      <alignment horizontal="center" vertical="center" wrapText="1"/>
      <protection locked="0"/>
    </xf>
    <xf numFmtId="167" fontId="0" fillId="0" borderId="10" xfId="0" applyNumberFormat="1" applyBorder="1" applyAlignment="1" applyProtection="1">
      <alignment horizontal="center" vertical="center" wrapText="1"/>
      <protection locked="0"/>
    </xf>
    <xf numFmtId="167" fontId="0" fillId="0" borderId="13" xfId="0" applyNumberFormat="1" applyBorder="1" applyAlignment="1" applyProtection="1">
      <alignment horizontal="center" vertical="center" wrapText="1"/>
      <protection locked="0"/>
    </xf>
    <xf numFmtId="167" fontId="0" fillId="0" borderId="37" xfId="0" applyNumberFormat="1" applyBorder="1" applyAlignment="1" applyProtection="1">
      <alignment horizontal="center" vertical="center" wrapText="1"/>
      <protection locked="0"/>
    </xf>
    <xf numFmtId="49" fontId="8" fillId="3" borderId="10" xfId="0" applyNumberFormat="1" applyFont="1" applyFill="1" applyBorder="1" applyAlignment="1" applyProtection="1">
      <alignment horizontal="center" vertical="center" wrapText="1"/>
      <protection locked="0"/>
    </xf>
    <xf numFmtId="49" fontId="8" fillId="3" borderId="13" xfId="0" applyNumberFormat="1" applyFont="1" applyFill="1" applyBorder="1" applyAlignment="1" applyProtection="1">
      <alignment horizontal="center" vertical="center" wrapText="1"/>
      <protection locked="0"/>
    </xf>
    <xf numFmtId="49" fontId="8" fillId="3" borderId="37" xfId="0" applyNumberFormat="1" applyFont="1" applyFill="1" applyBorder="1" applyAlignment="1" applyProtection="1">
      <alignment horizontal="center" vertical="center" wrapText="1"/>
      <protection locked="0"/>
    </xf>
    <xf numFmtId="49" fontId="0" fillId="0" borderId="13" xfId="0" applyNumberFormat="1" applyBorder="1" applyAlignment="1" applyProtection="1">
      <alignment horizontal="center" vertical="center" wrapText="1"/>
      <protection locked="0"/>
    </xf>
    <xf numFmtId="49" fontId="8" fillId="0" borderId="10" xfId="0" applyNumberFormat="1" applyFont="1" applyBorder="1" applyAlignment="1" applyProtection="1">
      <alignment horizontal="center" vertical="center" wrapText="1"/>
      <protection locked="0"/>
    </xf>
    <xf numFmtId="49" fontId="8" fillId="0" borderId="13" xfId="0" applyNumberFormat="1" applyFont="1" applyBorder="1" applyAlignment="1" applyProtection="1">
      <alignment horizontal="center" vertical="center" wrapText="1"/>
      <protection locked="0"/>
    </xf>
    <xf numFmtId="49" fontId="8" fillId="0" borderId="37" xfId="0" applyNumberFormat="1" applyFont="1" applyBorder="1" applyAlignment="1" applyProtection="1">
      <alignment horizontal="center" vertical="center" wrapText="1"/>
      <protection locked="0"/>
    </xf>
    <xf numFmtId="49" fontId="0" fillId="0" borderId="0" xfId="0" applyNumberFormat="1" applyBorder="1" applyAlignment="1" applyProtection="1">
      <alignment vertical="center" wrapText="1"/>
      <protection locked="0"/>
    </xf>
    <xf numFmtId="0" fontId="0" fillId="0" borderId="10" xfId="0" applyBorder="1" applyAlignment="1" applyProtection="1">
      <alignment horizontal="center" vertical="center" wrapText="1"/>
      <protection locked="0"/>
    </xf>
    <xf numFmtId="9" fontId="7" fillId="0" borderId="13" xfId="7" applyFont="1" applyBorder="1" applyAlignment="1" applyProtection="1">
      <alignment horizontal="center" vertical="center" wrapText="1"/>
      <protection locked="0"/>
    </xf>
    <xf numFmtId="4" fontId="0" fillId="0" borderId="10" xfId="0" applyNumberFormat="1" applyBorder="1" applyAlignment="1" applyProtection="1">
      <alignment horizontal="center" vertical="center" wrapText="1"/>
    </xf>
    <xf numFmtId="4" fontId="0" fillId="0" borderId="37" xfId="0" applyNumberFormat="1" applyBorder="1" applyAlignment="1" applyProtection="1">
      <alignment horizontal="center" vertical="center" wrapText="1"/>
    </xf>
    <xf numFmtId="4" fontId="0" fillId="3" borderId="10" xfId="0" applyNumberFormat="1" applyFill="1" applyBorder="1" applyAlignment="1" applyProtection="1">
      <alignment horizontal="center" vertical="center" wrapText="1"/>
    </xf>
    <xf numFmtId="4" fontId="0" fillId="3" borderId="13" xfId="0" applyNumberFormat="1" applyFill="1" applyBorder="1" applyAlignment="1" applyProtection="1">
      <alignment horizontal="center" vertical="center" wrapText="1"/>
    </xf>
    <xf numFmtId="4" fontId="0" fillId="3" borderId="37" xfId="0" applyNumberFormat="1" applyFill="1" applyBorder="1" applyAlignment="1" applyProtection="1">
      <alignment horizontal="center" vertical="center" wrapText="1"/>
    </xf>
    <xf numFmtId="2" fontId="0" fillId="3" borderId="10" xfId="0" applyNumberFormat="1" applyFill="1" applyBorder="1" applyAlignment="1" applyProtection="1">
      <alignment horizontal="center" vertical="center" wrapText="1"/>
      <protection locked="0"/>
    </xf>
    <xf numFmtId="2" fontId="0" fillId="3" borderId="37" xfId="0" applyNumberFormat="1" applyFill="1" applyBorder="1" applyAlignment="1" applyProtection="1">
      <alignment horizontal="center" vertical="center" wrapText="1"/>
      <protection locked="0"/>
    </xf>
    <xf numFmtId="0" fontId="0" fillId="3" borderId="37" xfId="0" applyFill="1" applyBorder="1" applyAlignment="1" applyProtection="1">
      <alignment horizontal="center" vertical="center" wrapText="1"/>
      <protection locked="0"/>
    </xf>
    <xf numFmtId="167" fontId="0" fillId="3" borderId="10" xfId="0" applyNumberFormat="1" applyFill="1" applyBorder="1" applyAlignment="1" applyProtection="1">
      <alignment horizontal="center" vertical="center" wrapText="1"/>
      <protection locked="0"/>
    </xf>
    <xf numFmtId="167" fontId="0" fillId="3" borderId="37" xfId="0" applyNumberFormat="1" applyFill="1" applyBorder="1" applyAlignment="1" applyProtection="1">
      <alignment horizontal="center" vertical="center" wrapText="1"/>
      <protection locked="0"/>
    </xf>
    <xf numFmtId="9" fontId="7" fillId="3" borderId="10" xfId="7" applyFont="1" applyFill="1" applyBorder="1" applyAlignment="1" applyProtection="1">
      <alignment horizontal="center" vertical="center" wrapText="1"/>
      <protection locked="0"/>
    </xf>
    <xf numFmtId="9" fontId="7" fillId="3" borderId="37" xfId="7" applyFont="1" applyFill="1" applyBorder="1" applyAlignment="1" applyProtection="1">
      <alignment horizontal="center" vertical="center" wrapText="1"/>
      <protection locked="0"/>
    </xf>
    <xf numFmtId="9" fontId="7" fillId="0" borderId="10" xfId="7" applyFont="1" applyBorder="1" applyAlignment="1" applyProtection="1">
      <alignment horizontal="center" vertical="center" wrapText="1"/>
      <protection locked="0"/>
    </xf>
    <xf numFmtId="9" fontId="7" fillId="0" borderId="37" xfId="7" applyFont="1" applyBorder="1" applyAlignment="1" applyProtection="1">
      <alignment horizontal="center" vertical="center" wrapText="1"/>
      <protection locked="0"/>
    </xf>
    <xf numFmtId="0" fontId="50" fillId="2" borderId="0" xfId="0" applyFont="1" applyFill="1" applyBorder="1" applyAlignment="1" applyProtection="1">
      <alignment horizontal="center" vertical="center"/>
      <protection locked="0"/>
    </xf>
    <xf numFmtId="0" fontId="20" fillId="0" borderId="0" xfId="0" applyFont="1" applyBorder="1" applyAlignment="1" applyProtection="1">
      <alignment horizontal="center" vertical="center"/>
      <protection locked="0"/>
    </xf>
    <xf numFmtId="0" fontId="20" fillId="4" borderId="56" xfId="0" applyFont="1" applyFill="1" applyBorder="1" applyAlignment="1">
      <alignment horizontal="center"/>
    </xf>
    <xf numFmtId="0" fontId="25" fillId="2" borderId="0" xfId="0" applyFont="1" applyFill="1" applyBorder="1" applyAlignment="1">
      <alignment horizontal="left" vertical="top" wrapText="1"/>
    </xf>
    <xf numFmtId="14" fontId="26" fillId="4" borderId="56" xfId="0" applyNumberFormat="1" applyFont="1" applyFill="1" applyBorder="1" applyAlignment="1">
      <alignment horizontal="center"/>
    </xf>
    <xf numFmtId="0" fontId="26" fillId="4" borderId="56" xfId="0" applyFont="1" applyFill="1" applyBorder="1" applyAlignment="1">
      <alignment horizontal="center"/>
    </xf>
    <xf numFmtId="0" fontId="20" fillId="4" borderId="0" xfId="0" applyFont="1" applyFill="1" applyBorder="1" applyAlignment="1">
      <alignment horizontal="center"/>
    </xf>
    <xf numFmtId="0" fontId="26" fillId="2" borderId="0" xfId="0" applyFont="1" applyFill="1" applyBorder="1" applyAlignment="1">
      <alignment horizontal="center" vertical="center" wrapText="1"/>
    </xf>
    <xf numFmtId="0" fontId="0" fillId="2" borderId="0" xfId="0" applyFill="1" applyBorder="1" applyAlignment="1">
      <alignment horizontal="left" vertical="center"/>
    </xf>
    <xf numFmtId="0" fontId="0" fillId="2" borderId="0" xfId="0" applyFont="1" applyFill="1" applyBorder="1" applyAlignment="1">
      <alignment horizontal="left" vertical="center"/>
    </xf>
    <xf numFmtId="0" fontId="19" fillId="2" borderId="0" xfId="0" applyFont="1" applyFill="1" applyBorder="1" applyAlignment="1">
      <alignment horizontal="left" vertical="top" wrapText="1"/>
    </xf>
    <xf numFmtId="0" fontId="59" fillId="0" borderId="0" xfId="0" applyFont="1" applyAlignment="1">
      <alignment horizontal="center"/>
    </xf>
  </cellXfs>
  <cellStyles count="16">
    <cellStyle name="Lien hypertexte" xfId="1" builtinId="8"/>
    <cellStyle name="Lien hypertexte 2" xfId="2"/>
    <cellStyle name="Milliers" xfId="3" builtinId="3"/>
    <cellStyle name="Normal" xfId="0" builtinId="0"/>
    <cellStyle name="Normal 2" xfId="4"/>
    <cellStyle name="Normal 2 2" xfId="5"/>
    <cellStyle name="Normal 3" xfId="6"/>
    <cellStyle name="Pourcentage" xfId="7" builtinId="5"/>
    <cellStyle name="Titre 2" xfId="8"/>
    <cellStyle name="Titre 3" xfId="9"/>
    <cellStyle name="Titre 1 2" xfId="10"/>
    <cellStyle name="Titre 1 2 2" xfId="11"/>
    <cellStyle name="Titre 1 3" xfId="12"/>
    <cellStyle name="Titre 2 2" xfId="13"/>
    <cellStyle name="Titre 2 3" xfId="14"/>
    <cellStyle name="Titre 3 2" xfId="15"/>
  </cellStyles>
  <dxfs count="2">
    <dxf>
      <font>
        <b val="0"/>
        <i/>
        <color theme="4" tint="-0.24994659260841701"/>
      </font>
      <border>
        <top style="medium">
          <color theme="2" tint="-9.9948118533890809E-2"/>
        </top>
        <bottom style="medium">
          <color theme="2" tint="-9.9948118533890809E-2"/>
        </bottom>
      </border>
    </dxf>
    <dxf>
      <font>
        <color theme="3"/>
      </font>
    </dxf>
  </dxfs>
  <tableStyles count="1" defaultTableStyle="TableStyleMedium9" defaultPivotStyle="PivotStyleLight16">
    <tableStyle name="Simple Monthly Budget" pivot="0" count="2">
      <tableStyleElement type="wholeTable" dxfId="1"/>
      <tableStyleElement type="headerRow" dxfId="0"/>
    </tableStyle>
  </tableStyle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2.jpeg"/><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7.jpeg"/><Relationship Id="rId1" Type="http://schemas.openxmlformats.org/officeDocument/2006/relationships/image" Target="../media/image6.jpeg"/><Relationship Id="rId5" Type="http://schemas.openxmlformats.org/officeDocument/2006/relationships/image" Target="../media/image10.jpeg"/><Relationship Id="rId4" Type="http://schemas.openxmlformats.org/officeDocument/2006/relationships/image" Target="../media/image9.jpeg"/></Relationships>
</file>

<file path=xl/drawings/_rels/drawing5.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image" Target="../media/image5.png"/><Relationship Id="rId1" Type="http://schemas.openxmlformats.org/officeDocument/2006/relationships/image" Target="../media/image11.jpeg"/></Relationships>
</file>

<file path=xl/drawings/_rels/drawing6.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7.jpeg"/><Relationship Id="rId1" Type="http://schemas.openxmlformats.org/officeDocument/2006/relationships/image" Target="../media/image13.jpeg"/><Relationship Id="rId5" Type="http://schemas.openxmlformats.org/officeDocument/2006/relationships/image" Target="../media/image10.jpeg"/><Relationship Id="rId4" Type="http://schemas.openxmlformats.org/officeDocument/2006/relationships/image" Target="../media/image9.jpeg"/></Relationships>
</file>

<file path=xl/drawings/_rels/drawing7.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14.jpe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5.jpeg"/></Relationships>
</file>

<file path=xl/drawings/drawing1.xml><?xml version="1.0" encoding="utf-8"?>
<xdr:wsDr xmlns:xdr="http://schemas.openxmlformats.org/drawingml/2006/spreadsheetDrawing" xmlns:a="http://schemas.openxmlformats.org/drawingml/2006/main">
  <xdr:twoCellAnchor editAs="oneCell">
    <xdr:from>
      <xdr:col>1</xdr:col>
      <xdr:colOff>139700</xdr:colOff>
      <xdr:row>0</xdr:row>
      <xdr:rowOff>0</xdr:rowOff>
    </xdr:from>
    <xdr:to>
      <xdr:col>8</xdr:col>
      <xdr:colOff>19050</xdr:colOff>
      <xdr:row>9</xdr:row>
      <xdr:rowOff>0</xdr:rowOff>
    </xdr:to>
    <xdr:pic>
      <xdr:nvPicPr>
        <xdr:cNvPr id="2079" name="Image 2" descr="Capture.JPG"/>
        <xdr:cNvPicPr>
          <a:picLocks noChangeAspect="1"/>
        </xdr:cNvPicPr>
      </xdr:nvPicPr>
      <xdr:blipFill>
        <a:blip xmlns:r="http://schemas.openxmlformats.org/officeDocument/2006/relationships" r:embed="rId1" cstate="print"/>
        <a:srcRect/>
        <a:stretch>
          <a:fillRect/>
        </a:stretch>
      </xdr:blipFill>
      <xdr:spPr bwMode="auto">
        <a:xfrm>
          <a:off x="260350" y="0"/>
          <a:ext cx="5740400" cy="990600"/>
        </a:xfrm>
        <a:prstGeom prst="rect">
          <a:avLst/>
        </a:prstGeom>
        <a:noFill/>
        <a:ln w="9525">
          <a:noFill/>
          <a:miter lim="800000"/>
          <a:headEnd/>
          <a:tailEnd/>
        </a:ln>
      </xdr:spPr>
    </xdr:pic>
    <xdr:clientData/>
  </xdr:twoCellAnchor>
  <xdr:twoCellAnchor editAs="oneCell">
    <xdr:from>
      <xdr:col>0</xdr:col>
      <xdr:colOff>91440</xdr:colOff>
      <xdr:row>63</xdr:row>
      <xdr:rowOff>45720</xdr:rowOff>
    </xdr:from>
    <xdr:to>
      <xdr:col>8</xdr:col>
      <xdr:colOff>495300</xdr:colOff>
      <xdr:row>66</xdr:row>
      <xdr:rowOff>13704</xdr:rowOff>
    </xdr:to>
    <xdr:pic>
      <xdr:nvPicPr>
        <xdr:cNvPr id="4" name="Image 3" descr="Capture d’écran 2023-03-07 111519.jpg"/>
        <xdr:cNvPicPr>
          <a:picLocks noChangeAspect="1"/>
        </xdr:cNvPicPr>
      </xdr:nvPicPr>
      <xdr:blipFill>
        <a:blip xmlns:r="http://schemas.openxmlformats.org/officeDocument/2006/relationships" r:embed="rId2" cstate="print"/>
        <a:stretch>
          <a:fillRect/>
        </a:stretch>
      </xdr:blipFill>
      <xdr:spPr>
        <a:xfrm>
          <a:off x="91440" y="8023860"/>
          <a:ext cx="6545580" cy="5166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101600</xdr:colOff>
      <xdr:row>0</xdr:row>
      <xdr:rowOff>38100</xdr:rowOff>
    </xdr:from>
    <xdr:to>
      <xdr:col>7</xdr:col>
      <xdr:colOff>1054100</xdr:colOff>
      <xdr:row>9</xdr:row>
      <xdr:rowOff>12700</xdr:rowOff>
    </xdr:to>
    <xdr:pic>
      <xdr:nvPicPr>
        <xdr:cNvPr id="1058" name="Image 3" descr="Capture.JPG"/>
        <xdr:cNvPicPr>
          <a:picLocks noChangeAspect="1"/>
        </xdr:cNvPicPr>
      </xdr:nvPicPr>
      <xdr:blipFill>
        <a:blip xmlns:r="http://schemas.openxmlformats.org/officeDocument/2006/relationships" r:embed="rId1" cstate="print"/>
        <a:srcRect/>
        <a:stretch>
          <a:fillRect/>
        </a:stretch>
      </xdr:blipFill>
      <xdr:spPr bwMode="auto">
        <a:xfrm>
          <a:off x="222250" y="38100"/>
          <a:ext cx="5727700" cy="9652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273050</xdr:colOff>
      <xdr:row>0</xdr:row>
      <xdr:rowOff>0</xdr:rowOff>
    </xdr:from>
    <xdr:to>
      <xdr:col>8</xdr:col>
      <xdr:colOff>273050</xdr:colOff>
      <xdr:row>5</xdr:row>
      <xdr:rowOff>63500</xdr:rowOff>
    </xdr:to>
    <xdr:pic>
      <xdr:nvPicPr>
        <xdr:cNvPr id="3106" name="Image 7" descr="Capture.JPG"/>
        <xdr:cNvPicPr>
          <a:picLocks noChangeAspect="1"/>
        </xdr:cNvPicPr>
      </xdr:nvPicPr>
      <xdr:blipFill>
        <a:blip xmlns:r="http://schemas.openxmlformats.org/officeDocument/2006/relationships" r:embed="rId1" cstate="print"/>
        <a:srcRect/>
        <a:stretch>
          <a:fillRect/>
        </a:stretch>
      </xdr:blipFill>
      <xdr:spPr bwMode="auto">
        <a:xfrm>
          <a:off x="393700" y="0"/>
          <a:ext cx="5861050" cy="882650"/>
        </a:xfrm>
        <a:prstGeom prst="rect">
          <a:avLst/>
        </a:prstGeom>
        <a:noFill/>
        <a:ln w="9525">
          <a:noFill/>
          <a:miter lim="800000"/>
          <a:headEnd/>
          <a:tailEnd/>
        </a:ln>
      </xdr:spPr>
    </xdr:pic>
    <xdr:clientData/>
  </xdr:twoCellAnchor>
  <xdr:twoCellAnchor editAs="oneCell">
    <xdr:from>
      <xdr:col>1</xdr:col>
      <xdr:colOff>32655</xdr:colOff>
      <xdr:row>47</xdr:row>
      <xdr:rowOff>118653</xdr:rowOff>
    </xdr:from>
    <xdr:to>
      <xdr:col>8</xdr:col>
      <xdr:colOff>508949</xdr:colOff>
      <xdr:row>50</xdr:row>
      <xdr:rowOff>97971</xdr:rowOff>
    </xdr:to>
    <xdr:pic>
      <xdr:nvPicPr>
        <xdr:cNvPr id="4" name="Image 3" descr="Capture d’écran 2023-03-07 111519.jpg"/>
        <xdr:cNvPicPr>
          <a:picLocks noChangeAspect="1"/>
        </xdr:cNvPicPr>
      </xdr:nvPicPr>
      <xdr:blipFill>
        <a:blip xmlns:r="http://schemas.openxmlformats.org/officeDocument/2006/relationships" r:embed="rId2" cstate="print"/>
        <a:stretch>
          <a:fillRect/>
        </a:stretch>
      </xdr:blipFill>
      <xdr:spPr>
        <a:xfrm>
          <a:off x="163284" y="9382396"/>
          <a:ext cx="6496094" cy="512718"/>
        </a:xfrm>
        <a:prstGeom prst="rect">
          <a:avLst/>
        </a:prstGeom>
      </xdr:spPr>
    </xdr:pic>
    <xdr:clientData/>
  </xdr:twoCellAnchor>
  <xdr:twoCellAnchor editAs="oneCell">
    <xdr:from>
      <xdr:col>7</xdr:col>
      <xdr:colOff>54428</xdr:colOff>
      <xdr:row>44</xdr:row>
      <xdr:rowOff>174171</xdr:rowOff>
    </xdr:from>
    <xdr:to>
      <xdr:col>8</xdr:col>
      <xdr:colOff>295516</xdr:colOff>
      <xdr:row>46</xdr:row>
      <xdr:rowOff>51859</xdr:rowOff>
    </xdr:to>
    <xdr:pic>
      <xdr:nvPicPr>
        <xdr:cNvPr id="5" name="Image 4" descr="signature.png"/>
        <xdr:cNvPicPr>
          <a:picLocks noChangeAspect="1"/>
        </xdr:cNvPicPr>
      </xdr:nvPicPr>
      <xdr:blipFill>
        <a:blip xmlns:r="http://schemas.openxmlformats.org/officeDocument/2006/relationships" r:embed="rId3" cstate="print"/>
        <a:stretch>
          <a:fillRect/>
        </a:stretch>
      </xdr:blipFill>
      <xdr:spPr>
        <a:xfrm>
          <a:off x="5094514" y="8338457"/>
          <a:ext cx="1351431" cy="77031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387350</xdr:colOff>
      <xdr:row>1</xdr:row>
      <xdr:rowOff>82550</xdr:rowOff>
    </xdr:from>
    <xdr:to>
      <xdr:col>3</xdr:col>
      <xdr:colOff>647700</xdr:colOff>
      <xdr:row>4</xdr:row>
      <xdr:rowOff>107950</xdr:rowOff>
    </xdr:to>
    <xdr:pic>
      <xdr:nvPicPr>
        <xdr:cNvPr id="4177" name="Image 2" descr="logo.jpg"/>
        <xdr:cNvPicPr>
          <a:picLocks noChangeAspect="1"/>
        </xdr:cNvPicPr>
      </xdr:nvPicPr>
      <xdr:blipFill>
        <a:blip xmlns:r="http://schemas.openxmlformats.org/officeDocument/2006/relationships" r:embed="rId1" cstate="print"/>
        <a:srcRect l="19113" t="23750" r="6650" b="22501"/>
        <a:stretch>
          <a:fillRect/>
        </a:stretch>
      </xdr:blipFill>
      <xdr:spPr bwMode="auto">
        <a:xfrm>
          <a:off x="749300" y="273050"/>
          <a:ext cx="1098550" cy="850900"/>
        </a:xfrm>
        <a:prstGeom prst="rect">
          <a:avLst/>
        </a:prstGeom>
        <a:noFill/>
        <a:ln w="9525">
          <a:noFill/>
          <a:miter lim="800000"/>
          <a:headEnd/>
          <a:tailEnd/>
        </a:ln>
      </xdr:spPr>
    </xdr:pic>
    <xdr:clientData/>
  </xdr:twoCellAnchor>
  <xdr:twoCellAnchor editAs="oneCell">
    <xdr:from>
      <xdr:col>2</xdr:col>
      <xdr:colOff>469900</xdr:colOff>
      <xdr:row>61</xdr:row>
      <xdr:rowOff>95250</xdr:rowOff>
    </xdr:from>
    <xdr:to>
      <xdr:col>2</xdr:col>
      <xdr:colOff>749300</xdr:colOff>
      <xdr:row>62</xdr:row>
      <xdr:rowOff>127000</xdr:rowOff>
    </xdr:to>
    <xdr:pic>
      <xdr:nvPicPr>
        <xdr:cNvPr id="4178" name="Image 11" descr="Location.jpg"/>
        <xdr:cNvPicPr>
          <a:picLocks noChangeAspect="1"/>
        </xdr:cNvPicPr>
      </xdr:nvPicPr>
      <xdr:blipFill>
        <a:blip xmlns:r="http://schemas.openxmlformats.org/officeDocument/2006/relationships" r:embed="rId2" cstate="print"/>
        <a:srcRect/>
        <a:stretch>
          <a:fillRect/>
        </a:stretch>
      </xdr:blipFill>
      <xdr:spPr bwMode="auto">
        <a:xfrm>
          <a:off x="831850" y="12331700"/>
          <a:ext cx="279400" cy="215900"/>
        </a:xfrm>
        <a:prstGeom prst="rect">
          <a:avLst/>
        </a:prstGeom>
        <a:noFill/>
        <a:ln w="9525">
          <a:noFill/>
          <a:miter lim="800000"/>
          <a:headEnd/>
          <a:tailEnd/>
        </a:ln>
      </xdr:spPr>
    </xdr:pic>
    <xdr:clientData/>
  </xdr:twoCellAnchor>
  <xdr:twoCellAnchor editAs="oneCell">
    <xdr:from>
      <xdr:col>3</xdr:col>
      <xdr:colOff>1016000</xdr:colOff>
      <xdr:row>61</xdr:row>
      <xdr:rowOff>82550</xdr:rowOff>
    </xdr:from>
    <xdr:to>
      <xdr:col>3</xdr:col>
      <xdr:colOff>1263650</xdr:colOff>
      <xdr:row>62</xdr:row>
      <xdr:rowOff>146050</xdr:rowOff>
    </xdr:to>
    <xdr:pic>
      <xdr:nvPicPr>
        <xdr:cNvPr id="4179" name="Image 12" descr="Email.jpg"/>
        <xdr:cNvPicPr>
          <a:picLocks noChangeAspect="1"/>
        </xdr:cNvPicPr>
      </xdr:nvPicPr>
      <xdr:blipFill>
        <a:blip xmlns:r="http://schemas.openxmlformats.org/officeDocument/2006/relationships" r:embed="rId3" cstate="print"/>
        <a:srcRect/>
        <a:stretch>
          <a:fillRect/>
        </a:stretch>
      </xdr:blipFill>
      <xdr:spPr bwMode="auto">
        <a:xfrm>
          <a:off x="2216150" y="12319000"/>
          <a:ext cx="247650" cy="247650"/>
        </a:xfrm>
        <a:prstGeom prst="rect">
          <a:avLst/>
        </a:prstGeom>
        <a:noFill/>
        <a:ln w="9525">
          <a:noFill/>
          <a:miter lim="800000"/>
          <a:headEnd/>
          <a:tailEnd/>
        </a:ln>
      </xdr:spPr>
    </xdr:pic>
    <xdr:clientData/>
  </xdr:twoCellAnchor>
  <xdr:twoCellAnchor editAs="oneCell">
    <xdr:from>
      <xdr:col>3</xdr:col>
      <xdr:colOff>2533650</xdr:colOff>
      <xdr:row>61</xdr:row>
      <xdr:rowOff>76200</xdr:rowOff>
    </xdr:from>
    <xdr:to>
      <xdr:col>3</xdr:col>
      <xdr:colOff>2787650</xdr:colOff>
      <xdr:row>62</xdr:row>
      <xdr:rowOff>120650</xdr:rowOff>
    </xdr:to>
    <xdr:pic>
      <xdr:nvPicPr>
        <xdr:cNvPr id="4180" name="Image 13" descr="Phone.jpg"/>
        <xdr:cNvPicPr>
          <a:picLocks noChangeAspect="1"/>
        </xdr:cNvPicPr>
      </xdr:nvPicPr>
      <xdr:blipFill>
        <a:blip xmlns:r="http://schemas.openxmlformats.org/officeDocument/2006/relationships" r:embed="rId4" cstate="print"/>
        <a:srcRect/>
        <a:stretch>
          <a:fillRect/>
        </a:stretch>
      </xdr:blipFill>
      <xdr:spPr bwMode="auto">
        <a:xfrm>
          <a:off x="3733800" y="12312650"/>
          <a:ext cx="254000" cy="228600"/>
        </a:xfrm>
        <a:prstGeom prst="rect">
          <a:avLst/>
        </a:prstGeom>
        <a:noFill/>
        <a:ln w="9525">
          <a:noFill/>
          <a:miter lim="800000"/>
          <a:headEnd/>
          <a:tailEnd/>
        </a:ln>
      </xdr:spPr>
    </xdr:pic>
    <xdr:clientData/>
  </xdr:twoCellAnchor>
  <xdr:twoCellAnchor editAs="oneCell">
    <xdr:from>
      <xdr:col>5</xdr:col>
      <xdr:colOff>311150</xdr:colOff>
      <xdr:row>61</xdr:row>
      <xdr:rowOff>120650</xdr:rowOff>
    </xdr:from>
    <xdr:to>
      <xdr:col>5</xdr:col>
      <xdr:colOff>520700</xdr:colOff>
      <xdr:row>62</xdr:row>
      <xdr:rowOff>139700</xdr:rowOff>
    </xdr:to>
    <xdr:pic>
      <xdr:nvPicPr>
        <xdr:cNvPr id="4181" name="Image 14" descr="Website.jpg"/>
        <xdr:cNvPicPr>
          <a:picLocks noChangeAspect="1"/>
        </xdr:cNvPicPr>
      </xdr:nvPicPr>
      <xdr:blipFill>
        <a:blip xmlns:r="http://schemas.openxmlformats.org/officeDocument/2006/relationships" r:embed="rId5" cstate="print"/>
        <a:srcRect/>
        <a:stretch>
          <a:fillRect/>
        </a:stretch>
      </xdr:blipFill>
      <xdr:spPr bwMode="auto">
        <a:xfrm>
          <a:off x="5683250" y="12357100"/>
          <a:ext cx="209550" cy="20320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25400</xdr:colOff>
      <xdr:row>1</xdr:row>
      <xdr:rowOff>0</xdr:rowOff>
    </xdr:from>
    <xdr:to>
      <xdr:col>1</xdr:col>
      <xdr:colOff>149861</xdr:colOff>
      <xdr:row>4</xdr:row>
      <xdr:rowOff>142240</xdr:rowOff>
    </xdr:to>
    <xdr:pic>
      <xdr:nvPicPr>
        <xdr:cNvPr id="2" name="Picture 1" descr="Capture"/>
        <xdr:cNvPicPr>
          <a:picLocks noChangeAspect="1" noChangeArrowheads="1"/>
        </xdr:cNvPicPr>
      </xdr:nvPicPr>
      <xdr:blipFill>
        <a:blip xmlns:r="http://schemas.openxmlformats.org/officeDocument/2006/relationships" r:embed="rId1" cstate="print"/>
        <a:srcRect/>
        <a:stretch>
          <a:fillRect/>
        </a:stretch>
      </xdr:blipFill>
      <xdr:spPr bwMode="auto">
        <a:xfrm>
          <a:off x="25400" y="0"/>
          <a:ext cx="3294381" cy="629920"/>
        </a:xfrm>
        <a:prstGeom prst="rect">
          <a:avLst/>
        </a:prstGeom>
        <a:noFill/>
        <a:ln w="9525">
          <a:noFill/>
          <a:miter lim="800000"/>
          <a:headEnd/>
          <a:tailEnd/>
        </a:ln>
      </xdr:spPr>
    </xdr:pic>
    <xdr:clientData/>
  </xdr:twoCellAnchor>
  <xdr:twoCellAnchor editAs="oneCell">
    <xdr:from>
      <xdr:col>2</xdr:col>
      <xdr:colOff>1673860</xdr:colOff>
      <xdr:row>109</xdr:row>
      <xdr:rowOff>29970</xdr:rowOff>
    </xdr:from>
    <xdr:to>
      <xdr:col>2</xdr:col>
      <xdr:colOff>2885440</xdr:colOff>
      <xdr:row>112</xdr:row>
      <xdr:rowOff>110641</xdr:rowOff>
    </xdr:to>
    <xdr:pic>
      <xdr:nvPicPr>
        <xdr:cNvPr id="3" name="Image 2" descr="signature.png">
          <a:extLst>
            <a:ext uri="{FF2B5EF4-FFF2-40B4-BE49-F238E27FC236}">
              <a16:creationId xmlns=""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stretch>
          <a:fillRect/>
        </a:stretch>
      </xdr:blipFill>
      <xdr:spPr>
        <a:xfrm>
          <a:off x="5019040" y="18660870"/>
          <a:ext cx="1211580" cy="690271"/>
        </a:xfrm>
        <a:prstGeom prst="rect">
          <a:avLst/>
        </a:prstGeom>
      </xdr:spPr>
    </xdr:pic>
    <xdr:clientData/>
  </xdr:twoCellAnchor>
  <xdr:twoCellAnchor>
    <xdr:from>
      <xdr:col>2</xdr:col>
      <xdr:colOff>12700</xdr:colOff>
      <xdr:row>105</xdr:row>
      <xdr:rowOff>12700</xdr:rowOff>
    </xdr:from>
    <xdr:to>
      <xdr:col>2</xdr:col>
      <xdr:colOff>2893060</xdr:colOff>
      <xdr:row>108</xdr:row>
      <xdr:rowOff>88900</xdr:rowOff>
    </xdr:to>
    <xdr:pic>
      <xdr:nvPicPr>
        <xdr:cNvPr id="4" name="Picture 2" descr="logo4"/>
        <xdr:cNvPicPr>
          <a:picLocks noChangeAspect="1" noChangeArrowheads="1"/>
        </xdr:cNvPicPr>
      </xdr:nvPicPr>
      <xdr:blipFill>
        <a:blip xmlns:r="http://schemas.openxmlformats.org/officeDocument/2006/relationships" r:embed="rId3" cstate="print"/>
        <a:srcRect l="17159" t="40683" r="19772" b="44034"/>
        <a:stretch>
          <a:fillRect/>
        </a:stretch>
      </xdr:blipFill>
      <xdr:spPr bwMode="auto">
        <a:xfrm>
          <a:off x="3357880" y="17835880"/>
          <a:ext cx="2880360" cy="701040"/>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69850</xdr:colOff>
      <xdr:row>2</xdr:row>
      <xdr:rowOff>107950</xdr:rowOff>
    </xdr:from>
    <xdr:to>
      <xdr:col>3</xdr:col>
      <xdr:colOff>958850</xdr:colOff>
      <xdr:row>5</xdr:row>
      <xdr:rowOff>31750</xdr:rowOff>
    </xdr:to>
    <xdr:pic>
      <xdr:nvPicPr>
        <xdr:cNvPr id="5201" name="Image 2" descr="logo.jpg"/>
        <xdr:cNvPicPr>
          <a:picLocks noChangeAspect="1"/>
        </xdr:cNvPicPr>
      </xdr:nvPicPr>
      <xdr:blipFill>
        <a:blip xmlns:r="http://schemas.openxmlformats.org/officeDocument/2006/relationships" r:embed="rId1" cstate="print"/>
        <a:srcRect l="19113" t="23750" r="6650" b="22501"/>
        <a:stretch>
          <a:fillRect/>
        </a:stretch>
      </xdr:blipFill>
      <xdr:spPr bwMode="auto">
        <a:xfrm>
          <a:off x="431800" y="520700"/>
          <a:ext cx="1727200" cy="1111250"/>
        </a:xfrm>
        <a:prstGeom prst="rect">
          <a:avLst/>
        </a:prstGeom>
        <a:noFill/>
        <a:ln w="9525">
          <a:noFill/>
          <a:miter lim="800000"/>
          <a:headEnd/>
          <a:tailEnd/>
        </a:ln>
      </xdr:spPr>
    </xdr:pic>
    <xdr:clientData/>
  </xdr:twoCellAnchor>
  <xdr:twoCellAnchor editAs="oneCell">
    <xdr:from>
      <xdr:col>2</xdr:col>
      <xdr:colOff>469900</xdr:colOff>
      <xdr:row>62</xdr:row>
      <xdr:rowOff>120650</xdr:rowOff>
    </xdr:from>
    <xdr:to>
      <xdr:col>2</xdr:col>
      <xdr:colOff>749300</xdr:colOff>
      <xdr:row>63</xdr:row>
      <xdr:rowOff>158750</xdr:rowOff>
    </xdr:to>
    <xdr:pic>
      <xdr:nvPicPr>
        <xdr:cNvPr id="5202" name="Image 3" descr="Location.jpg"/>
        <xdr:cNvPicPr>
          <a:picLocks noChangeAspect="1"/>
        </xdr:cNvPicPr>
      </xdr:nvPicPr>
      <xdr:blipFill>
        <a:blip xmlns:r="http://schemas.openxmlformats.org/officeDocument/2006/relationships" r:embed="rId2" cstate="print"/>
        <a:srcRect/>
        <a:stretch>
          <a:fillRect/>
        </a:stretch>
      </xdr:blipFill>
      <xdr:spPr bwMode="auto">
        <a:xfrm>
          <a:off x="831850" y="12909550"/>
          <a:ext cx="279400" cy="222250"/>
        </a:xfrm>
        <a:prstGeom prst="rect">
          <a:avLst/>
        </a:prstGeom>
        <a:noFill/>
        <a:ln w="9525">
          <a:noFill/>
          <a:miter lim="800000"/>
          <a:headEnd/>
          <a:tailEnd/>
        </a:ln>
      </xdr:spPr>
    </xdr:pic>
    <xdr:clientData/>
  </xdr:twoCellAnchor>
  <xdr:twoCellAnchor editAs="oneCell">
    <xdr:from>
      <xdr:col>3</xdr:col>
      <xdr:colOff>781050</xdr:colOff>
      <xdr:row>62</xdr:row>
      <xdr:rowOff>120650</xdr:rowOff>
    </xdr:from>
    <xdr:to>
      <xdr:col>3</xdr:col>
      <xdr:colOff>1028700</xdr:colOff>
      <xdr:row>64</xdr:row>
      <xdr:rowOff>0</xdr:rowOff>
    </xdr:to>
    <xdr:pic>
      <xdr:nvPicPr>
        <xdr:cNvPr id="5203" name="Image 4" descr="Email.jpg"/>
        <xdr:cNvPicPr>
          <a:picLocks noChangeAspect="1"/>
        </xdr:cNvPicPr>
      </xdr:nvPicPr>
      <xdr:blipFill>
        <a:blip xmlns:r="http://schemas.openxmlformats.org/officeDocument/2006/relationships" r:embed="rId3" cstate="print"/>
        <a:srcRect/>
        <a:stretch>
          <a:fillRect/>
        </a:stretch>
      </xdr:blipFill>
      <xdr:spPr bwMode="auto">
        <a:xfrm>
          <a:off x="1981200" y="12909550"/>
          <a:ext cx="247650" cy="247650"/>
        </a:xfrm>
        <a:prstGeom prst="rect">
          <a:avLst/>
        </a:prstGeom>
        <a:noFill/>
        <a:ln w="9525">
          <a:noFill/>
          <a:miter lim="800000"/>
          <a:headEnd/>
          <a:tailEnd/>
        </a:ln>
      </xdr:spPr>
    </xdr:pic>
    <xdr:clientData/>
  </xdr:twoCellAnchor>
  <xdr:twoCellAnchor editAs="oneCell">
    <xdr:from>
      <xdr:col>3</xdr:col>
      <xdr:colOff>2298700</xdr:colOff>
      <xdr:row>62</xdr:row>
      <xdr:rowOff>101600</xdr:rowOff>
    </xdr:from>
    <xdr:to>
      <xdr:col>3</xdr:col>
      <xdr:colOff>2546350</xdr:colOff>
      <xdr:row>63</xdr:row>
      <xdr:rowOff>146050</xdr:rowOff>
    </xdr:to>
    <xdr:pic>
      <xdr:nvPicPr>
        <xdr:cNvPr id="5204" name="Image 5" descr="Phone.jpg"/>
        <xdr:cNvPicPr>
          <a:picLocks noChangeAspect="1"/>
        </xdr:cNvPicPr>
      </xdr:nvPicPr>
      <xdr:blipFill>
        <a:blip xmlns:r="http://schemas.openxmlformats.org/officeDocument/2006/relationships" r:embed="rId4" cstate="print"/>
        <a:srcRect/>
        <a:stretch>
          <a:fillRect/>
        </a:stretch>
      </xdr:blipFill>
      <xdr:spPr bwMode="auto">
        <a:xfrm>
          <a:off x="3498850" y="12890500"/>
          <a:ext cx="247650" cy="228600"/>
        </a:xfrm>
        <a:prstGeom prst="rect">
          <a:avLst/>
        </a:prstGeom>
        <a:noFill/>
        <a:ln w="9525">
          <a:noFill/>
          <a:miter lim="800000"/>
          <a:headEnd/>
          <a:tailEnd/>
        </a:ln>
      </xdr:spPr>
    </xdr:pic>
    <xdr:clientData/>
  </xdr:twoCellAnchor>
  <xdr:twoCellAnchor editAs="oneCell">
    <xdr:from>
      <xdr:col>5</xdr:col>
      <xdr:colOff>120650</xdr:colOff>
      <xdr:row>62</xdr:row>
      <xdr:rowOff>165100</xdr:rowOff>
    </xdr:from>
    <xdr:to>
      <xdr:col>5</xdr:col>
      <xdr:colOff>336550</xdr:colOff>
      <xdr:row>64</xdr:row>
      <xdr:rowOff>0</xdr:rowOff>
    </xdr:to>
    <xdr:pic>
      <xdr:nvPicPr>
        <xdr:cNvPr id="5205" name="Image 6" descr="Website.jpg"/>
        <xdr:cNvPicPr>
          <a:picLocks noChangeAspect="1"/>
        </xdr:cNvPicPr>
      </xdr:nvPicPr>
      <xdr:blipFill>
        <a:blip xmlns:r="http://schemas.openxmlformats.org/officeDocument/2006/relationships" r:embed="rId5" cstate="print"/>
        <a:srcRect/>
        <a:stretch>
          <a:fillRect/>
        </a:stretch>
      </xdr:blipFill>
      <xdr:spPr bwMode="auto">
        <a:xfrm>
          <a:off x="5492750" y="12954000"/>
          <a:ext cx="215900" cy="20320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21771</xdr:colOff>
      <xdr:row>40</xdr:row>
      <xdr:rowOff>552597</xdr:rowOff>
    </xdr:from>
    <xdr:to>
      <xdr:col>8</xdr:col>
      <xdr:colOff>478971</xdr:colOff>
      <xdr:row>42</xdr:row>
      <xdr:rowOff>153494</xdr:rowOff>
    </xdr:to>
    <xdr:pic>
      <xdr:nvPicPr>
        <xdr:cNvPr id="2" name="Image 1" descr="Capture d’écran 2023-03-07 111519.jpg"/>
        <xdr:cNvPicPr>
          <a:picLocks noChangeAspect="1"/>
        </xdr:cNvPicPr>
      </xdr:nvPicPr>
      <xdr:blipFill>
        <a:blip xmlns:r="http://schemas.openxmlformats.org/officeDocument/2006/relationships" r:embed="rId1" cstate="print"/>
        <a:stretch>
          <a:fillRect/>
        </a:stretch>
      </xdr:blipFill>
      <xdr:spPr>
        <a:xfrm>
          <a:off x="151311" y="9315597"/>
          <a:ext cx="6537960" cy="492438"/>
        </a:xfrm>
        <a:prstGeom prst="rect">
          <a:avLst/>
        </a:prstGeom>
      </xdr:spPr>
    </xdr:pic>
    <xdr:clientData/>
  </xdr:twoCellAnchor>
  <xdr:twoCellAnchor editAs="oneCell">
    <xdr:from>
      <xdr:col>0</xdr:col>
      <xdr:colOff>54429</xdr:colOff>
      <xdr:row>0</xdr:row>
      <xdr:rowOff>10886</xdr:rowOff>
    </xdr:from>
    <xdr:to>
      <xdr:col>8</xdr:col>
      <xdr:colOff>489857</xdr:colOff>
      <xdr:row>8</xdr:row>
      <xdr:rowOff>180398</xdr:rowOff>
    </xdr:to>
    <xdr:pic>
      <xdr:nvPicPr>
        <xdr:cNvPr id="3" name="Image 2" descr="Capture d’écran 2023-09-06 081728.jpg"/>
        <xdr:cNvPicPr>
          <a:picLocks noChangeAspect="1"/>
        </xdr:cNvPicPr>
      </xdr:nvPicPr>
      <xdr:blipFill>
        <a:blip xmlns:r="http://schemas.openxmlformats.org/officeDocument/2006/relationships" r:embed="rId2" cstate="print"/>
        <a:stretch>
          <a:fillRect/>
        </a:stretch>
      </xdr:blipFill>
      <xdr:spPr>
        <a:xfrm>
          <a:off x="54429" y="10886"/>
          <a:ext cx="6645728" cy="1114392"/>
        </a:xfrm>
        <a:prstGeom prst="rect">
          <a:avLst/>
        </a:prstGeom>
      </xdr:spPr>
    </xdr:pic>
    <xdr:clientData/>
  </xdr:twoCellAnchor>
  <xdr:twoCellAnchor editAs="oneCell">
    <xdr:from>
      <xdr:col>7</xdr:col>
      <xdr:colOff>217715</xdr:colOff>
      <xdr:row>39</xdr:row>
      <xdr:rowOff>174172</xdr:rowOff>
    </xdr:from>
    <xdr:to>
      <xdr:col>8</xdr:col>
      <xdr:colOff>458803</xdr:colOff>
      <xdr:row>41</xdr:row>
      <xdr:rowOff>51859</xdr:rowOff>
    </xdr:to>
    <xdr:pic>
      <xdr:nvPicPr>
        <xdr:cNvPr id="4" name="Image 3" descr="signature.png"/>
        <xdr:cNvPicPr>
          <a:picLocks noChangeAspect="1"/>
        </xdr:cNvPicPr>
      </xdr:nvPicPr>
      <xdr:blipFill>
        <a:blip xmlns:r="http://schemas.openxmlformats.org/officeDocument/2006/relationships" r:embed="rId3" cstate="print"/>
        <a:stretch>
          <a:fillRect/>
        </a:stretch>
      </xdr:blipFill>
      <xdr:spPr>
        <a:xfrm>
          <a:off x="5315495" y="8754292"/>
          <a:ext cx="1353608" cy="76922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247650</xdr:colOff>
      <xdr:row>1</xdr:row>
      <xdr:rowOff>107950</xdr:rowOff>
    </xdr:from>
    <xdr:to>
      <xdr:col>6</xdr:col>
      <xdr:colOff>469900</xdr:colOff>
      <xdr:row>23</xdr:row>
      <xdr:rowOff>82550</xdr:rowOff>
    </xdr:to>
    <xdr:pic>
      <xdr:nvPicPr>
        <xdr:cNvPr id="6193" name="Image 1" descr="RAPPEL SEANCE.jpg"/>
        <xdr:cNvPicPr>
          <a:picLocks noChangeAspect="1"/>
        </xdr:cNvPicPr>
      </xdr:nvPicPr>
      <xdr:blipFill>
        <a:blip xmlns:r="http://schemas.openxmlformats.org/officeDocument/2006/relationships" r:embed="rId1" cstate="print"/>
        <a:srcRect/>
        <a:stretch>
          <a:fillRect/>
        </a:stretch>
      </xdr:blipFill>
      <xdr:spPr bwMode="auto">
        <a:xfrm>
          <a:off x="1047750" y="292100"/>
          <a:ext cx="4222750" cy="4025900"/>
        </a:xfrm>
        <a:prstGeom prst="rect">
          <a:avLst/>
        </a:prstGeom>
        <a:noFill/>
        <a:ln w="9525">
          <a:noFill/>
          <a:miter lim="800000"/>
          <a:headEnd/>
          <a:tailEnd/>
        </a:ln>
      </xdr:spPr>
    </xdr:pic>
    <xdr:clientData/>
  </xdr:twoCellAnchor>
  <xdr:oneCellAnchor>
    <xdr:from>
      <xdr:col>2</xdr:col>
      <xdr:colOff>381000</xdr:colOff>
      <xdr:row>15</xdr:row>
      <xdr:rowOff>3175</xdr:rowOff>
    </xdr:from>
    <xdr:ext cx="2704321" cy="281362"/>
    <xdr:sp macro="" textlink="MILKBATH!H26">
      <xdr:nvSpPr>
        <xdr:cNvPr id="3" name="ZoneTexte 2"/>
        <xdr:cNvSpPr txBox="1"/>
      </xdr:nvSpPr>
      <xdr:spPr>
        <a:xfrm>
          <a:off x="1885950" y="2867025"/>
          <a:ext cx="2686049" cy="274819"/>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fld id="{351F61DD-2B9F-417C-836F-DE4F9E2E41CB}" type="TxLink">
            <a:rPr lang="fr-FR" sz="1200" b="1" i="0" u="none" strike="noStrike">
              <a:solidFill>
                <a:schemeClr val="tx1">
                  <a:lumMod val="65000"/>
                  <a:lumOff val="35000"/>
                </a:schemeClr>
              </a:solidFill>
              <a:latin typeface="GeosansLight" pitchFamily="2" charset="0"/>
              <a:cs typeface="Calibri"/>
            </a:rPr>
            <a:pPr/>
            <a:t> </a:t>
          </a:fld>
          <a:endParaRPr lang="fr-FR" sz="1200" b="1">
            <a:solidFill>
              <a:schemeClr val="tx1">
                <a:lumMod val="65000"/>
                <a:lumOff val="35000"/>
              </a:schemeClr>
            </a:solidFill>
            <a:latin typeface="GeosansLight" pitchFamily="2" charset="0"/>
          </a:endParaRPr>
        </a:p>
      </xdr:txBody>
    </xdr:sp>
    <xdr:clientData/>
  </xdr:oneCellAnchor>
  <xdr:twoCellAnchor>
    <xdr:from>
      <xdr:col>2</xdr:col>
      <xdr:colOff>400050</xdr:colOff>
      <xdr:row>12</xdr:row>
      <xdr:rowOff>41275</xdr:rowOff>
    </xdr:from>
    <xdr:to>
      <xdr:col>6</xdr:col>
      <xdr:colOff>82550</xdr:colOff>
      <xdr:row>13</xdr:row>
      <xdr:rowOff>107950</xdr:rowOff>
    </xdr:to>
    <xdr:sp macro="" textlink="MILKBATH!D26">
      <xdr:nvSpPr>
        <xdr:cNvPr id="4" name="ZoneTexte 3"/>
        <xdr:cNvSpPr txBox="1"/>
      </xdr:nvSpPr>
      <xdr:spPr>
        <a:xfrm>
          <a:off x="1905000" y="2333625"/>
          <a:ext cx="2743200" cy="2571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fld id="{027C4C90-91D3-4A55-8C02-6EDEC48E98C2}" type="TxLink">
            <a:rPr lang="fr-FR" sz="1200" b="1" i="0" u="none" strike="noStrike">
              <a:solidFill>
                <a:schemeClr val="tx1">
                  <a:lumMod val="65000"/>
                  <a:lumOff val="35000"/>
                </a:schemeClr>
              </a:solidFill>
              <a:latin typeface="GeosansLight" pitchFamily="2" charset="0"/>
              <a:cs typeface="Calibri"/>
            </a:rPr>
            <a:pPr/>
            <a:t> </a:t>
          </a:fld>
          <a:endParaRPr lang="fr-FR" sz="1200" b="1">
            <a:solidFill>
              <a:schemeClr val="tx1">
                <a:lumMod val="65000"/>
                <a:lumOff val="35000"/>
              </a:schemeClr>
            </a:solidFill>
            <a:latin typeface="GeosansLight" pitchFamily="2"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ES%20ESSENTIELS/GRAND%20LIVRE%20RECETTES%20&amp;%20DEPENSES%2020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elin/OneDrive/Bureau/PHOTOGRAPHIE/LES%20ESSENTIELS/GROSSESSE/QUESTIONNAIRE%20GROSSESSE%20BAIN%20DE%20LAIT.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OMMAIRE"/>
      <sheetName val="CALENDRIER 2020"/>
      <sheetName val="DONNEES"/>
      <sheetName val="BASE CLIENTS"/>
      <sheetName val="BASE PRODUITS"/>
      <sheetName val="BASE FACTURATION"/>
      <sheetName val="CONTRAT"/>
      <sheetName val="ACCOMPTE"/>
      <sheetName val="FACTURE"/>
      <sheetName val="RECAP"/>
      <sheetName val="RECAPITULATIF REEL"/>
      <sheetName val="ENTREES 2020"/>
      <sheetName val="MAI 2020"/>
      <sheetName val="JUIN 2020"/>
      <sheetName val="JUILLET 2020"/>
      <sheetName val="JANVIER 2020"/>
      <sheetName val="FEVRIER 2020"/>
      <sheetName val="MARS 2019"/>
      <sheetName val="AVRIL 2020"/>
      <sheetName val="AOUT 2020"/>
      <sheetName val="SEPTEMBRE 2020"/>
      <sheetName val="OCTOBRE 2019"/>
      <sheetName val="NOVEMBRE 2020"/>
      <sheetName val="DECEMBRE 2020"/>
      <sheetName val="SUIVI BONS CADEAUX"/>
      <sheetName val="BILAN 2019"/>
      <sheetName val="BILAN 2018"/>
      <sheetName val="ESTIMATION BENEF"/>
      <sheetName val="PRIX DE REVIENT D'UNE SEANCE"/>
      <sheetName val="CONTRAT BON CADEAU"/>
      <sheetName val="CONTRAT CASTING CALL"/>
      <sheetName val="ETSY"/>
      <sheetName val="Feuil1"/>
      <sheetName val="Feuil2"/>
    </sheetNames>
    <sheetDataSet>
      <sheetData sheetId="0" refreshError="1"/>
      <sheetData sheetId="1" refreshError="1"/>
      <sheetData sheetId="2" refreshError="1"/>
      <sheetData sheetId="3"/>
      <sheetData sheetId="4">
        <row r="7">
          <cell r="A7" t="str">
            <v>Référence produit</v>
          </cell>
          <cell r="B7" t="str">
            <v>Description</v>
          </cell>
          <cell r="C7" t="str">
            <v>Prix de vente € HT</v>
          </cell>
          <cell r="D7" t="str">
            <v>Remarques</v>
          </cell>
        </row>
        <row r="8">
          <cell r="A8" t="str">
            <v>P1</v>
          </cell>
          <cell r="B8" t="str">
            <v>SEANCE GROSSESSE  PACKAGE 1 PETIT PRIX</v>
          </cell>
          <cell r="C8">
            <v>150</v>
          </cell>
          <cell r="D8" t="str">
            <v>10 PHOTOS / 45 MIN-1H</v>
          </cell>
        </row>
        <row r="9">
          <cell r="A9" t="str">
            <v>P2</v>
          </cell>
          <cell r="B9" t="str">
            <v>SEANCE GROSSESSE  PACKAGE 2 PLAISIR</v>
          </cell>
          <cell r="C9">
            <v>200</v>
          </cell>
          <cell r="D9" t="str">
            <v>20 PHOTOS / 1H-1H30</v>
          </cell>
        </row>
        <row r="10">
          <cell r="A10" t="str">
            <v>P3</v>
          </cell>
          <cell r="B10" t="str">
            <v>SEANCE GROSSESSE  PACKAGE 3 INTENSE</v>
          </cell>
          <cell r="C10">
            <v>250</v>
          </cell>
          <cell r="D10" t="str">
            <v>30 PHOTOS / 1H-01H30</v>
          </cell>
        </row>
        <row r="11">
          <cell r="A11" t="str">
            <v>P4</v>
          </cell>
          <cell r="B11" t="str">
            <v>SEANCE GROSSESSE EFFECTUEE REDUCTION SUR SEANCE NAISSANCE</v>
          </cell>
          <cell r="C11">
            <v>0</v>
          </cell>
          <cell r="D11" t="str">
            <v>5 photos offertes</v>
          </cell>
        </row>
        <row r="12">
          <cell r="A12" t="str">
            <v>P5</v>
          </cell>
          <cell r="B12" t="str">
            <v>SEANCE MATERNITE PACKAKE 1 PETIT PRIX</v>
          </cell>
          <cell r="C12">
            <v>100</v>
          </cell>
          <cell r="D12" t="str">
            <v>10 PHOTOS / 30 MIN</v>
          </cell>
        </row>
        <row r="13">
          <cell r="A13" t="str">
            <v>P6</v>
          </cell>
          <cell r="B13" t="str">
            <v>SEANCE MATERNITE PACKAGE 2 PLAISIR</v>
          </cell>
          <cell r="C13">
            <v>150</v>
          </cell>
          <cell r="D13" t="str">
            <v>20 PHOTOS / 1H</v>
          </cell>
        </row>
        <row r="14">
          <cell r="A14" t="str">
            <v>P7</v>
          </cell>
          <cell r="B14" t="str">
            <v>SEANCE MATERNITE PACKAGE 3 INTENSE</v>
          </cell>
          <cell r="C14">
            <v>200</v>
          </cell>
          <cell r="D14" t="str">
            <v>30 PHOTOS / 1H</v>
          </cell>
        </row>
        <row r="15">
          <cell r="A15" t="str">
            <v>P8</v>
          </cell>
          <cell r="B15" t="str">
            <v>SEANCE MATERNITE EFFECTUEE REDUCTION SUR SEANCE NAISSANCE</v>
          </cell>
          <cell r="C15">
            <v>-50</v>
          </cell>
          <cell r="D15" t="str">
            <v>REDUCTION</v>
          </cell>
        </row>
        <row r="16">
          <cell r="A16" t="str">
            <v>P9</v>
          </cell>
          <cell r="B16" t="str">
            <v>SEANCE NAISSANCE PACKAGE 1 PETIT PRIX</v>
          </cell>
          <cell r="C16">
            <v>200</v>
          </cell>
          <cell r="D16" t="str">
            <v>10 PHOTOS / 2 H</v>
          </cell>
        </row>
        <row r="17">
          <cell r="A17" t="str">
            <v>P10</v>
          </cell>
          <cell r="B17" t="str">
            <v>SEANCE NAISSANCE PACKAGE 2 PLAISIR</v>
          </cell>
          <cell r="C17">
            <v>250</v>
          </cell>
          <cell r="D17" t="str">
            <v>20 PHOTOS / 2-3H</v>
          </cell>
        </row>
        <row r="18">
          <cell r="A18" t="str">
            <v>P11</v>
          </cell>
          <cell r="B18" t="str">
            <v>SEANCE NAISSANCE PACKAGE 3 INTENSE</v>
          </cell>
          <cell r="C18">
            <v>300</v>
          </cell>
          <cell r="D18" t="str">
            <v>30 PHOTOS / 3-4H</v>
          </cell>
        </row>
        <row r="19">
          <cell r="A19" t="str">
            <v>P12</v>
          </cell>
          <cell r="B19" t="str">
            <v>OFFRE ENCORE UNE FOIS: (forfait plaisir ou intense)</v>
          </cell>
          <cell r="C19">
            <v>0</v>
          </cell>
          <cell r="D19" t="str">
            <v>5 photos offertes</v>
          </cell>
        </row>
        <row r="20">
          <cell r="A20" t="str">
            <v>P13</v>
          </cell>
          <cell r="B20" t="str">
            <v>suivi bebe premiere année</v>
          </cell>
          <cell r="C20">
            <v>800</v>
          </cell>
          <cell r="D20" t="str">
            <v>12 SEANCES , CHOIX 4 PHOTOS + TABLEAU</v>
          </cell>
        </row>
        <row r="21">
          <cell r="A21" t="str">
            <v>P14</v>
          </cell>
          <cell r="B21" t="str">
            <v>SEANCE BEBE ENFANT PACKAGE 1 PETIT PRIX</v>
          </cell>
          <cell r="C21">
            <v>150</v>
          </cell>
          <cell r="D21" t="str">
            <v>10 PHOTOS / 1 H</v>
          </cell>
        </row>
        <row r="22">
          <cell r="A22" t="str">
            <v>P15</v>
          </cell>
          <cell r="B22" t="str">
            <v>SEANCE BEBE PACKAGE 2 PLAISIR</v>
          </cell>
          <cell r="C22">
            <v>200</v>
          </cell>
          <cell r="D22" t="str">
            <v>20 PHTOS/ 1H30</v>
          </cell>
        </row>
        <row r="23">
          <cell r="A23" t="str">
            <v>P16</v>
          </cell>
          <cell r="B23" t="str">
            <v>SEANCE BEBE PACKAGE 3 INTENSE</v>
          </cell>
          <cell r="C23">
            <v>250</v>
          </cell>
          <cell r="D23" t="str">
            <v>30 PHOTOS: 2H</v>
          </cell>
        </row>
        <row r="24">
          <cell r="A24" t="str">
            <v>P17</v>
          </cell>
        </row>
        <row r="25">
          <cell r="A25" t="str">
            <v>P18</v>
          </cell>
          <cell r="B25" t="str">
            <v>PRIX SPECIAL : INTEGRALITE DES PHOTOS</v>
          </cell>
          <cell r="C25">
            <v>150</v>
          </cell>
          <cell r="D25" t="str">
            <v>RESTE PHOTO GRANDE FORMULE</v>
          </cell>
        </row>
        <row r="26">
          <cell r="A26" t="str">
            <v>P19</v>
          </cell>
          <cell r="B26" t="str">
            <v>PRIX SPECIAL : INTEGRALITE DES PHOTOS</v>
          </cell>
          <cell r="C26">
            <v>100</v>
          </cell>
          <cell r="D26" t="str">
            <v>RESTE PHOTO PETITE FORMULE</v>
          </cell>
        </row>
        <row r="28">
          <cell r="A28" t="str">
            <v>P21</v>
          </cell>
          <cell r="B28" t="str">
            <v>SEANCE FAMILLE PACKAGE 1 PETIT PRIX</v>
          </cell>
          <cell r="C28">
            <v>150</v>
          </cell>
          <cell r="D28" t="str">
            <v>10 PHOTOS / 30 MIN</v>
          </cell>
        </row>
        <row r="29">
          <cell r="A29" t="str">
            <v>P22</v>
          </cell>
          <cell r="B29" t="str">
            <v>SEANCE FAMILLE PACKAGE 2 PLAISIR</v>
          </cell>
          <cell r="C29">
            <v>200</v>
          </cell>
          <cell r="D29" t="str">
            <v>20 PHOTOS / 1H</v>
          </cell>
        </row>
        <row r="30">
          <cell r="A30" t="str">
            <v>P23</v>
          </cell>
          <cell r="B30" t="str">
            <v>SEANCE FAMILLE PACKAGE 3 INTENSE</v>
          </cell>
          <cell r="C30">
            <v>250</v>
          </cell>
          <cell r="D30" t="str">
            <v>30 PHOTOS / 1H</v>
          </cell>
        </row>
        <row r="31">
          <cell r="A31" t="str">
            <v>P24</v>
          </cell>
        </row>
        <row r="32">
          <cell r="A32" t="str">
            <v>P25</v>
          </cell>
          <cell r="B32" t="str">
            <v>ACTIVITE ANNEXE BANDES DESSINES</v>
          </cell>
          <cell r="C32">
            <v>75</v>
          </cell>
          <cell r="D32" t="str">
            <v>dizaine de photos à fournir: 1 coul et 1 N&amp;B</v>
          </cell>
        </row>
        <row r="33">
          <cell r="A33" t="str">
            <v>P26</v>
          </cell>
          <cell r="B33" t="str">
            <v>ACTIVITE ANNEXE CALENDRIERS</v>
          </cell>
          <cell r="C33">
            <v>75</v>
          </cell>
          <cell r="D33" t="str">
            <v>RETRACAGE 1ere année bébé: déco à faire valider</v>
          </cell>
        </row>
        <row r="34">
          <cell r="A34" t="str">
            <v>P27</v>
          </cell>
          <cell r="B34" t="str">
            <v>ACTIVITE ANNEXE CARTES</v>
          </cell>
          <cell r="C34">
            <v>50</v>
          </cell>
          <cell r="D34" t="str">
            <v>FAIRE PART, INVITATIONS,…</v>
          </cell>
        </row>
        <row r="35">
          <cell r="A35" t="str">
            <v>P28</v>
          </cell>
          <cell r="B35" t="str">
            <v>ACTIVITE ANNEXE MONTAGES</v>
          </cell>
          <cell r="C35">
            <v>50</v>
          </cell>
          <cell r="D35" t="str">
            <v>SELON l'humeur</v>
          </cell>
        </row>
        <row r="36">
          <cell r="A36" t="str">
            <v>P29</v>
          </cell>
          <cell r="B36" t="str">
            <v>MINI SEANCES  CLASSIQUE AVEC THEME AU CHOIX</v>
          </cell>
          <cell r="C36">
            <v>60</v>
          </cell>
          <cell r="D36" t="str">
            <v>30 MIN / 8 PHOTOS</v>
          </cell>
        </row>
        <row r="37">
          <cell r="A37" t="str">
            <v>P30</v>
          </cell>
          <cell r="B37" t="str">
            <v>AJOUT PHOTO AU FORFAIT LA PHOTO</v>
          </cell>
          <cell r="C37">
            <v>10</v>
          </cell>
          <cell r="D37" t="str">
            <v>LA PHOTO</v>
          </cell>
        </row>
        <row r="38">
          <cell r="A38" t="str">
            <v>P31</v>
          </cell>
          <cell r="B38" t="str">
            <v>AJOUT PHOTO AU FORFAIT PACK DE 5</v>
          </cell>
          <cell r="C38">
            <v>40</v>
          </cell>
          <cell r="D38" t="str">
            <v>LES 5 PHOTOS</v>
          </cell>
        </row>
        <row r="39">
          <cell r="A39" t="str">
            <v>P32</v>
          </cell>
          <cell r="B39" t="str">
            <v>AJOUT DE PHOTOS AU FORFAIT PACK DE 10</v>
          </cell>
          <cell r="C39">
            <v>80</v>
          </cell>
          <cell r="D39" t="str">
            <v>LES 10 PHOTOS</v>
          </cell>
        </row>
        <row r="40">
          <cell r="A40" t="str">
            <v>P33</v>
          </cell>
          <cell r="B40" t="str">
            <v>MINI SEANCE SPECIAL</v>
          </cell>
          <cell r="C40">
            <v>70</v>
          </cell>
          <cell r="D40" t="str">
            <v>30 MIN / 10 PHOTOS</v>
          </cell>
        </row>
        <row r="41">
          <cell r="A41" t="str">
            <v>P34</v>
          </cell>
          <cell r="B41" t="str">
            <v>MINI SEANCE DE PRESTIGE</v>
          </cell>
          <cell r="C41">
            <v>80</v>
          </cell>
          <cell r="D41" t="str">
            <v>40 MIN / 15 PHOTOS</v>
          </cell>
        </row>
        <row r="42">
          <cell r="A42" t="str">
            <v>P35</v>
          </cell>
          <cell r="B42" t="str">
            <v>OPTION AUTORISATION PUBLICATION</v>
          </cell>
          <cell r="C42">
            <v>20</v>
          </cell>
          <cell r="D42" t="str">
            <v>2 PHOTOS OFFERTES</v>
          </cell>
        </row>
        <row r="43">
          <cell r="A43" t="str">
            <v>P36</v>
          </cell>
          <cell r="B43" t="str">
            <v>AJOUT PRESTA COIFFEUR ET MAQUILLAGE hors facture à régler au prestataire</v>
          </cell>
          <cell r="C43">
            <v>45</v>
          </cell>
          <cell r="D43" t="str">
            <v>pour formule grossesse. Possible sur séance famille</v>
          </cell>
        </row>
        <row r="44">
          <cell r="A44" t="str">
            <v>P37</v>
          </cell>
          <cell r="B44" t="str">
            <v>CASTING CALL : TEST SEANCE</v>
          </cell>
          <cell r="C44">
            <v>0</v>
          </cell>
          <cell r="D44" t="str">
            <v>8 PHOTOS OFFERTES CONTRE AUTORISATION DE PUBLICATION</v>
          </cell>
        </row>
        <row r="45">
          <cell r="A45" t="str">
            <v>P38</v>
          </cell>
          <cell r="B45" t="str">
            <v>PACK PLAISANCE  PARTIE GROSSESSE</v>
          </cell>
          <cell r="C45">
            <v>250</v>
          </cell>
        </row>
        <row r="46">
          <cell r="A46" t="str">
            <v>P39</v>
          </cell>
          <cell r="B46" t="str">
            <v>ACOMPTE 50€</v>
          </cell>
          <cell r="C46">
            <v>-50</v>
          </cell>
        </row>
        <row r="47">
          <cell r="A47" t="str">
            <v>P40</v>
          </cell>
          <cell r="B47" t="str">
            <v>PACK PLAISANCE PARTIE NAISSANCE</v>
          </cell>
          <cell r="C47">
            <v>250</v>
          </cell>
        </row>
        <row r="48">
          <cell r="A48" t="str">
            <v>P40</v>
          </cell>
          <cell r="B48" t="str">
            <v>TARIF PERSONNALISE</v>
          </cell>
        </row>
      </sheetData>
      <sheetData sheetId="5" refreshError="1"/>
      <sheetData sheetId="6" refreshError="1"/>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GROSSESSE"/>
      <sheetName val="CONTRAT"/>
      <sheetName val="CGV"/>
      <sheetName val="DOSSIER"/>
      <sheetName val="ACCOMPTE"/>
      <sheetName val="FACTURE"/>
      <sheetName val="AUTORISATION DE PUBLICATION"/>
      <sheetName val="RAPPEL"/>
      <sheetName val="BASE PRODUITS"/>
    </sheetNames>
    <sheetDataSet>
      <sheetData sheetId="0">
        <row r="12">
          <cell r="E12">
            <v>0</v>
          </cell>
        </row>
      </sheetData>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celinemahieu@yahoo.fr" TargetMode="External"/><Relationship Id="rId1" Type="http://schemas.openxmlformats.org/officeDocument/2006/relationships/hyperlink" Target="http://celinemahieuphotographie.fr/"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mailto:celinemahieu@yahoo.fr" TargetMode="External"/><Relationship Id="rId1" Type="http://schemas.openxmlformats.org/officeDocument/2006/relationships/hyperlink" Target="http://celinemahieuphotographie.fr/" TargetMode="Externa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0066CC"/>
    <pageSetUpPr fitToPage="1"/>
  </sheetPr>
  <dimension ref="A1:M72"/>
  <sheetViews>
    <sheetView showGridLines="0" showRowColHeaders="0" showZeros="0" tabSelected="1" showRuler="0" view="pageLayout" workbookViewId="0">
      <selection activeCell="I23" sqref="I23"/>
    </sheetView>
  </sheetViews>
  <sheetFormatPr baseColWidth="10" defaultColWidth="11.44140625" defaultRowHeight="14.4"/>
  <cols>
    <col min="1" max="1" width="1.77734375" style="1" customWidth="1"/>
    <col min="2" max="3" width="11.44140625" style="1"/>
    <col min="4" max="4" width="18.21875" style="1" customWidth="1"/>
    <col min="5" max="5" width="5.21875" style="1" customWidth="1"/>
    <col min="6" max="6" width="15.44140625" style="1" customWidth="1"/>
    <col min="7" max="7" width="6.5546875" style="1" customWidth="1"/>
    <col min="8" max="8" width="15.5546875" style="1" customWidth="1"/>
    <col min="9" max="9" width="7.44140625" style="1" customWidth="1"/>
    <col min="10" max="10" width="0" style="1" hidden="1" customWidth="1"/>
    <col min="11" max="16384" width="11.44140625" style="1"/>
  </cols>
  <sheetData>
    <row r="1" spans="1:9" ht="4.5" customHeight="1"/>
    <row r="2" spans="1:9" ht="15" customHeight="1">
      <c r="D2" s="500"/>
      <c r="E2" s="500"/>
      <c r="F2" s="500"/>
      <c r="G2" s="500"/>
    </row>
    <row r="3" spans="1:9" ht="15.75" customHeight="1">
      <c r="A3" s="501"/>
      <c r="B3" s="501"/>
      <c r="C3" s="501"/>
      <c r="D3" s="500"/>
      <c r="E3" s="500"/>
      <c r="F3" s="500"/>
      <c r="G3" s="500"/>
    </row>
    <row r="4" spans="1:9" ht="15" customHeight="1">
      <c r="A4" s="501"/>
      <c r="B4" s="501"/>
      <c r="C4" s="501"/>
      <c r="D4" s="500"/>
      <c r="E4" s="500"/>
      <c r="F4" s="500"/>
      <c r="G4" s="500"/>
    </row>
    <row r="5" spans="1:9">
      <c r="D5" s="502"/>
      <c r="E5" s="502"/>
      <c r="F5" s="502"/>
      <c r="G5" s="502"/>
    </row>
    <row r="6" spans="1:9" ht="6.75" customHeight="1">
      <c r="B6" s="2"/>
      <c r="C6" s="2"/>
      <c r="D6" s="2"/>
      <c r="E6" s="2"/>
      <c r="F6" s="2"/>
      <c r="G6" s="2"/>
      <c r="H6" s="2"/>
      <c r="I6" s="2"/>
    </row>
    <row r="7" spans="1:9" ht="2.25" customHeight="1"/>
    <row r="8" spans="1:9" ht="3" customHeight="1"/>
    <row r="9" spans="1:9" ht="2.25" customHeight="1"/>
    <row r="10" spans="1:9" ht="26.25" customHeight="1">
      <c r="B10" s="503" t="s">
        <v>256</v>
      </c>
      <c r="C10" s="503"/>
      <c r="D10" s="503"/>
      <c r="E10" s="503"/>
      <c r="F10" s="503"/>
      <c r="G10" s="503"/>
      <c r="H10" s="503"/>
      <c r="I10" s="503"/>
    </row>
    <row r="11" spans="1:9" ht="5.25" customHeight="1">
      <c r="B11" s="19"/>
      <c r="C11" s="19"/>
      <c r="D11" s="19"/>
      <c r="E11" s="19"/>
      <c r="F11" s="19"/>
      <c r="G11" s="19"/>
      <c r="H11" s="19"/>
      <c r="I11" s="19"/>
    </row>
    <row r="12" spans="1:9" ht="17.25" customHeight="1">
      <c r="A12" s="3"/>
      <c r="B12" s="66" t="s">
        <v>288</v>
      </c>
      <c r="C12" s="3"/>
      <c r="D12" s="4"/>
      <c r="E12" s="477"/>
      <c r="F12" s="477"/>
      <c r="G12" s="477"/>
      <c r="H12" s="477"/>
      <c r="I12" s="477"/>
    </row>
    <row r="13" spans="1:9" s="7" customFormat="1" ht="3.75" customHeight="1">
      <c r="A13" s="4"/>
      <c r="B13" s="38"/>
      <c r="C13" s="38"/>
      <c r="D13" s="5"/>
      <c r="E13" s="6"/>
      <c r="F13" s="33"/>
      <c r="G13" s="6"/>
      <c r="H13" s="5"/>
      <c r="I13" s="6"/>
    </row>
    <row r="14" spans="1:9" s="7" customFormat="1" ht="17.25" customHeight="1">
      <c r="A14" s="4"/>
      <c r="B14" s="473" t="s">
        <v>21</v>
      </c>
      <c r="C14" s="473"/>
      <c r="D14" s="22"/>
      <c r="E14" s="33" t="s">
        <v>23</v>
      </c>
      <c r="F14" s="37" t="s">
        <v>24</v>
      </c>
      <c r="G14" s="474" t="s">
        <v>22</v>
      </c>
      <c r="H14" s="474"/>
      <c r="I14" s="37" t="s">
        <v>29</v>
      </c>
    </row>
    <row r="15" spans="1:9" s="7" customFormat="1" ht="6" customHeight="1">
      <c r="A15" s="4"/>
      <c r="B15" s="33"/>
      <c r="C15" s="33"/>
      <c r="D15" s="5"/>
      <c r="E15" s="6"/>
      <c r="F15" s="5"/>
      <c r="G15" s="6"/>
      <c r="H15" s="5"/>
      <c r="I15" s="6"/>
    </row>
    <row r="16" spans="1:9">
      <c r="A16" s="3"/>
      <c r="B16" s="3" t="s">
        <v>0</v>
      </c>
      <c r="C16" s="3"/>
      <c r="D16" s="477"/>
      <c r="E16" s="477"/>
      <c r="F16" s="477"/>
      <c r="G16" s="477"/>
      <c r="H16" s="477"/>
      <c r="I16" s="477"/>
    </row>
    <row r="17" spans="1:9" s="7" customFormat="1" ht="3.75" customHeight="1">
      <c r="A17" s="4"/>
      <c r="B17" s="4"/>
      <c r="C17" s="4"/>
      <c r="D17" s="4"/>
      <c r="E17" s="4"/>
      <c r="F17" s="4"/>
      <c r="G17" s="4"/>
      <c r="H17" s="4"/>
      <c r="I17" s="4"/>
    </row>
    <row r="18" spans="1:9">
      <c r="A18" s="3"/>
      <c r="B18" s="3" t="s">
        <v>5</v>
      </c>
      <c r="C18" s="3"/>
      <c r="D18" s="490"/>
      <c r="E18" s="490"/>
      <c r="F18" s="9" t="s">
        <v>4</v>
      </c>
      <c r="G18" s="477"/>
      <c r="H18" s="477"/>
      <c r="I18" s="477"/>
    </row>
    <row r="19" spans="1:9" s="7" customFormat="1" ht="3.75" customHeight="1">
      <c r="A19" s="4"/>
      <c r="B19" s="4"/>
      <c r="C19" s="4"/>
      <c r="D19" s="4"/>
      <c r="E19" s="4"/>
      <c r="F19" s="4"/>
      <c r="G19" s="4"/>
      <c r="H19" s="4"/>
      <c r="I19" s="4"/>
    </row>
    <row r="20" spans="1:9" ht="15.75" customHeight="1">
      <c r="A20" s="3"/>
      <c r="B20" s="483" t="s">
        <v>3</v>
      </c>
      <c r="C20" s="483"/>
      <c r="D20" s="505"/>
      <c r="E20" s="505"/>
      <c r="F20" s="33" t="s">
        <v>2</v>
      </c>
      <c r="G20" s="478"/>
      <c r="H20" s="479"/>
      <c r="I20" s="479"/>
    </row>
    <row r="21" spans="1:9" s="2" customFormat="1" ht="9" customHeight="1">
      <c r="A21" s="8"/>
      <c r="B21" s="10"/>
      <c r="C21" s="10"/>
      <c r="D21" s="36"/>
      <c r="E21" s="10"/>
      <c r="F21" s="36"/>
      <c r="G21" s="36"/>
      <c r="H21" s="10"/>
      <c r="I21" s="10"/>
    </row>
    <row r="22" spans="1:9" s="2" customFormat="1" ht="3" customHeight="1">
      <c r="A22" s="8"/>
      <c r="B22" s="6"/>
      <c r="C22" s="6"/>
      <c r="D22" s="33"/>
      <c r="E22" s="6"/>
      <c r="F22" s="33"/>
      <c r="G22" s="33"/>
      <c r="H22" s="6"/>
      <c r="I22" s="6"/>
    </row>
    <row r="23" spans="1:9">
      <c r="A23" s="3"/>
      <c r="B23" s="8" t="s">
        <v>1</v>
      </c>
      <c r="C23" s="8"/>
      <c r="D23" s="357" t="s">
        <v>269</v>
      </c>
      <c r="E23" s="496" t="s">
        <v>6</v>
      </c>
      <c r="F23" s="496"/>
      <c r="G23" s="317">
        <v>10</v>
      </c>
      <c r="H23" s="318" t="s">
        <v>270</v>
      </c>
      <c r="I23" s="319">
        <v>210</v>
      </c>
    </row>
    <row r="24" spans="1:9" ht="6" customHeight="1">
      <c r="A24" s="3"/>
      <c r="B24" s="482"/>
      <c r="C24" s="482"/>
      <c r="D24" s="482"/>
      <c r="E24" s="482"/>
      <c r="F24" s="482"/>
      <c r="G24" s="482"/>
      <c r="H24" s="482"/>
      <c r="I24" s="482"/>
    </row>
    <row r="25" spans="1:9" s="64" customFormat="1" ht="6" customHeight="1">
      <c r="A25" s="66"/>
      <c r="B25" s="316"/>
      <c r="C25" s="316"/>
      <c r="D25" s="316"/>
      <c r="E25" s="316"/>
      <c r="F25" s="316"/>
      <c r="G25" s="316"/>
      <c r="H25" s="316"/>
      <c r="I25" s="316"/>
    </row>
    <row r="26" spans="1:9" ht="15.75" customHeight="1">
      <c r="A26" s="3"/>
      <c r="B26" s="483" t="s">
        <v>8</v>
      </c>
      <c r="C26" s="483"/>
      <c r="D26" s="498"/>
      <c r="E26" s="498"/>
      <c r="F26" s="498"/>
      <c r="G26" s="9" t="s">
        <v>28</v>
      </c>
      <c r="H26" s="504"/>
      <c r="I26" s="504"/>
    </row>
    <row r="27" spans="1:9" ht="5.25" customHeight="1">
      <c r="A27" s="3"/>
      <c r="B27" s="40"/>
      <c r="C27" s="40"/>
      <c r="D27" s="40"/>
      <c r="E27" s="40"/>
      <c r="F27" s="40"/>
      <c r="G27" s="40"/>
      <c r="H27" s="40"/>
      <c r="I27" s="40"/>
    </row>
    <row r="28" spans="1:9" s="7" customFormat="1" ht="15" customHeight="1">
      <c r="A28" s="4"/>
      <c r="B28" s="485" t="s">
        <v>7</v>
      </c>
      <c r="C28" s="485"/>
      <c r="D28" s="32" t="s">
        <v>30</v>
      </c>
      <c r="E28" s="485" t="s">
        <v>19</v>
      </c>
      <c r="F28" s="485"/>
      <c r="G28" s="485"/>
      <c r="H28" s="492" t="s">
        <v>31</v>
      </c>
      <c r="I28" s="492"/>
    </row>
    <row r="29" spans="1:9" s="7" customFormat="1" ht="3.75" customHeight="1">
      <c r="A29" s="4"/>
      <c r="B29" s="33"/>
      <c r="C29" s="33"/>
      <c r="D29" s="14"/>
      <c r="E29" s="14"/>
      <c r="F29" s="14"/>
      <c r="G29" s="33"/>
      <c r="H29" s="38"/>
      <c r="I29" s="38"/>
    </row>
    <row r="30" spans="1:9" s="7" customFormat="1" ht="17.25" customHeight="1">
      <c r="A30" s="4"/>
      <c r="B30" s="6" t="s">
        <v>9</v>
      </c>
      <c r="C30" s="6"/>
      <c r="D30" s="14"/>
      <c r="E30" s="484" t="s">
        <v>29</v>
      </c>
      <c r="F30" s="484"/>
      <c r="G30" s="493" t="s">
        <v>10</v>
      </c>
      <c r="H30" s="493"/>
      <c r="I30" s="493"/>
    </row>
    <row r="31" spans="1:9" s="7" customFormat="1" ht="33.75" customHeight="1">
      <c r="A31" s="4"/>
      <c r="B31" s="480" t="s">
        <v>18</v>
      </c>
      <c r="C31" s="480"/>
      <c r="D31" s="480"/>
      <c r="E31" s="480"/>
      <c r="F31" s="480"/>
      <c r="G31" s="480"/>
      <c r="H31" s="480"/>
      <c r="I31" s="480"/>
    </row>
    <row r="32" spans="1:9" s="7" customFormat="1" ht="6" customHeight="1">
      <c r="A32" s="4"/>
      <c r="B32" s="17"/>
      <c r="C32" s="17"/>
      <c r="D32" s="17"/>
      <c r="E32" s="17"/>
      <c r="F32" s="17"/>
      <c r="G32" s="17"/>
      <c r="H32" s="17"/>
      <c r="I32" s="17"/>
    </row>
    <row r="33" spans="1:9" s="7" customFormat="1" ht="15.75" customHeight="1">
      <c r="A33" s="4"/>
      <c r="B33" s="31" t="s">
        <v>12</v>
      </c>
      <c r="C33" s="31"/>
      <c r="D33" s="31"/>
      <c r="E33" s="486" t="s">
        <v>13</v>
      </c>
      <c r="F33" s="486"/>
      <c r="G33" s="486"/>
      <c r="H33" s="485" t="s">
        <v>14</v>
      </c>
      <c r="I33" s="485"/>
    </row>
    <row r="34" spans="1:9" s="7" customFormat="1" ht="9.75" customHeight="1">
      <c r="A34" s="4"/>
      <c r="B34" s="495" t="s">
        <v>11</v>
      </c>
      <c r="C34" s="495"/>
      <c r="D34" s="495"/>
      <c r="E34" s="10"/>
      <c r="F34" s="10"/>
      <c r="G34" s="10"/>
      <c r="H34" s="10"/>
      <c r="I34" s="20"/>
    </row>
    <row r="35" spans="1:9" ht="7.5" customHeight="1">
      <c r="A35" s="3"/>
      <c r="B35" s="4"/>
      <c r="C35" s="4"/>
      <c r="D35" s="4"/>
      <c r="E35" s="4"/>
      <c r="F35" s="4"/>
      <c r="G35" s="4"/>
      <c r="H35" s="4"/>
      <c r="I35" s="4"/>
    </row>
    <row r="36" spans="1:9" s="12" customFormat="1" ht="16.5" customHeight="1">
      <c r="A36" s="11"/>
      <c r="B36" s="66" t="s">
        <v>271</v>
      </c>
      <c r="C36" s="3"/>
      <c r="D36" s="498"/>
      <c r="E36" s="498"/>
      <c r="F36" s="498"/>
      <c r="G36" s="498"/>
      <c r="H36" s="73" t="s">
        <v>261</v>
      </c>
      <c r="I36" s="46"/>
    </row>
    <row r="37" spans="1:9" ht="6" customHeight="1">
      <c r="A37" s="3"/>
      <c r="B37" s="3"/>
      <c r="C37" s="3"/>
      <c r="D37" s="3"/>
      <c r="E37" s="4"/>
      <c r="F37" s="4"/>
      <c r="G37" s="3"/>
      <c r="H37" s="4"/>
      <c r="I37" s="3"/>
    </row>
    <row r="38" spans="1:9" s="7" customFormat="1" ht="3" customHeight="1">
      <c r="A38" s="4"/>
      <c r="B38" s="38"/>
      <c r="C38" s="38"/>
      <c r="D38" s="5"/>
      <c r="E38" s="6"/>
      <c r="F38" s="5"/>
      <c r="G38" s="6"/>
      <c r="H38" s="5"/>
      <c r="I38" s="6"/>
    </row>
    <row r="39" spans="1:9" s="7" customFormat="1" ht="16.5" customHeight="1">
      <c r="A39" s="4"/>
      <c r="B39" s="485" t="s">
        <v>272</v>
      </c>
      <c r="C39" s="485"/>
      <c r="D39" s="481"/>
      <c r="E39" s="481"/>
      <c r="F39" s="491"/>
      <c r="G39" s="491"/>
      <c r="H39" s="491"/>
      <c r="I39" s="491"/>
    </row>
    <row r="40" spans="1:9" ht="7.5" customHeight="1">
      <c r="A40" s="3"/>
      <c r="B40" s="21"/>
      <c r="C40" s="21"/>
      <c r="D40" s="21"/>
      <c r="E40" s="21"/>
      <c r="F40" s="21"/>
      <c r="G40" s="21"/>
      <c r="H40" s="21"/>
      <c r="I40" s="21"/>
    </row>
    <row r="41" spans="1:9" s="7" customFormat="1" ht="15" customHeight="1">
      <c r="A41" s="4"/>
      <c r="B41" s="26"/>
      <c r="C41" s="26"/>
      <c r="D41" s="26"/>
      <c r="E41" s="475" t="s">
        <v>238</v>
      </c>
      <c r="F41" s="475"/>
      <c r="G41" s="475"/>
      <c r="H41" s="476"/>
      <c r="I41" s="476"/>
    </row>
    <row r="42" spans="1:9" s="7" customFormat="1" ht="3.75" customHeight="1">
      <c r="A42" s="4"/>
      <c r="B42" s="6"/>
      <c r="C42" s="27"/>
      <c r="D42" s="27"/>
      <c r="E42" s="28"/>
      <c r="F42" s="6"/>
      <c r="G42" s="6"/>
      <c r="H42" s="6"/>
      <c r="I42" s="6"/>
    </row>
    <row r="43" spans="1:9" ht="16.5" customHeight="1">
      <c r="A43" s="3"/>
      <c r="B43" s="487" t="s">
        <v>258</v>
      </c>
      <c r="C43" s="487"/>
      <c r="D43" s="487"/>
      <c r="E43" s="30"/>
      <c r="F43" s="9" t="s">
        <v>25</v>
      </c>
      <c r="G43" s="43" t="s">
        <v>15</v>
      </c>
      <c r="H43" s="16" t="s">
        <v>257</v>
      </c>
      <c r="I43" s="43" t="s">
        <v>15</v>
      </c>
    </row>
    <row r="44" spans="1:9" s="7" customFormat="1" ht="5.25" customHeight="1">
      <c r="A44" s="4"/>
      <c r="B44" s="77"/>
      <c r="C44" s="77"/>
      <c r="D44" s="321"/>
      <c r="E44" s="30"/>
      <c r="F44" s="15"/>
      <c r="G44" s="30"/>
      <c r="H44" s="15"/>
      <c r="I44" s="15"/>
    </row>
    <row r="45" spans="1:9" ht="14.25" customHeight="1">
      <c r="A45" s="3"/>
      <c r="B45" s="77"/>
      <c r="C45" s="77"/>
      <c r="D45" s="15"/>
      <c r="E45" s="320"/>
      <c r="H45" s="355" t="s">
        <v>262</v>
      </c>
      <c r="I45" s="358"/>
    </row>
    <row r="46" spans="1:9" s="7" customFormat="1" ht="4.5" customHeight="1">
      <c r="A46" s="4"/>
      <c r="B46" s="23"/>
      <c r="C46" s="15"/>
      <c r="D46" s="15"/>
      <c r="E46" s="15"/>
      <c r="F46" s="15"/>
      <c r="G46" s="15"/>
      <c r="H46" s="15"/>
      <c r="I46" s="15"/>
    </row>
    <row r="47" spans="1:9" s="7" customFormat="1" ht="6" customHeight="1">
      <c r="A47" s="4"/>
      <c r="B47" s="15"/>
      <c r="C47" s="15"/>
      <c r="D47" s="24"/>
      <c r="E47" s="24"/>
      <c r="F47" s="25"/>
      <c r="G47" s="25"/>
      <c r="H47" s="24"/>
      <c r="I47" s="15"/>
    </row>
    <row r="48" spans="1:9" ht="16.5" customHeight="1">
      <c r="A48" s="3"/>
      <c r="B48" s="506" t="s">
        <v>273</v>
      </c>
      <c r="C48" s="506"/>
      <c r="D48" s="506"/>
      <c r="E48" s="506"/>
      <c r="F48" s="366" t="s">
        <v>274</v>
      </c>
      <c r="G48" s="363" t="s">
        <v>15</v>
      </c>
      <c r="H48" s="365" t="s">
        <v>275</v>
      </c>
      <c r="I48" s="364"/>
    </row>
    <row r="49" spans="1:9" ht="3" customHeight="1">
      <c r="A49" s="3"/>
      <c r="B49" s="35"/>
      <c r="C49" s="35"/>
      <c r="D49" s="35"/>
      <c r="E49" s="35"/>
      <c r="F49" s="18"/>
      <c r="G49" s="18"/>
      <c r="H49" s="18"/>
      <c r="I49" s="15"/>
    </row>
    <row r="50" spans="1:9" ht="17.25" customHeight="1">
      <c r="A50" s="8"/>
      <c r="B50" s="509" t="s">
        <v>260</v>
      </c>
      <c r="C50" s="509"/>
      <c r="D50" s="509"/>
      <c r="E50" s="509"/>
      <c r="F50" s="510" t="s">
        <v>259</v>
      </c>
      <c r="G50" s="510"/>
      <c r="H50" s="510"/>
      <c r="I50" s="510"/>
    </row>
    <row r="51" spans="1:9" ht="0.75" customHeight="1">
      <c r="A51" s="3"/>
      <c r="B51" s="4"/>
      <c r="C51" s="7"/>
      <c r="D51" s="7"/>
      <c r="E51" s="7"/>
      <c r="F51" s="7"/>
      <c r="G51" s="7"/>
      <c r="H51" s="7"/>
      <c r="I51" s="7"/>
    </row>
    <row r="52" spans="1:9" s="7" customFormat="1" ht="1.5" customHeight="1">
      <c r="A52" s="4"/>
      <c r="B52" s="4"/>
      <c r="C52" s="4"/>
      <c r="D52" s="4"/>
      <c r="E52" s="4"/>
      <c r="F52" s="9"/>
      <c r="G52" s="9"/>
      <c r="H52" s="9"/>
      <c r="I52" s="9"/>
    </row>
    <row r="53" spans="1:9" s="64" customFormat="1" ht="17.25" customHeight="1">
      <c r="A53" s="72"/>
      <c r="B53" s="361" t="s">
        <v>276</v>
      </c>
      <c r="C53" s="359"/>
      <c r="D53" s="359"/>
      <c r="E53" s="360" t="s">
        <v>15</v>
      </c>
      <c r="F53" s="488" t="s">
        <v>263</v>
      </c>
      <c r="G53" s="488"/>
      <c r="H53" s="488"/>
      <c r="I53" s="356" t="s">
        <v>29</v>
      </c>
    </row>
    <row r="54" spans="1:9" s="64" customFormat="1" ht="0.75" customHeight="1">
      <c r="A54" s="66"/>
      <c r="B54" s="67"/>
      <c r="C54" s="71"/>
      <c r="D54" s="71"/>
      <c r="E54" s="71"/>
      <c r="F54" s="71"/>
      <c r="G54" s="71"/>
      <c r="H54" s="71"/>
      <c r="I54" s="71"/>
    </row>
    <row r="55" spans="1:9" s="71" customFormat="1" ht="1.5" customHeight="1">
      <c r="A55" s="67"/>
      <c r="B55" s="67"/>
      <c r="C55" s="67"/>
      <c r="D55" s="67"/>
      <c r="E55" s="67"/>
      <c r="F55" s="73"/>
      <c r="G55" s="73"/>
      <c r="H55" s="73"/>
      <c r="I55" s="73"/>
    </row>
    <row r="56" spans="1:9">
      <c r="A56" s="3"/>
      <c r="B56" s="499" t="s">
        <v>264</v>
      </c>
      <c r="C56" s="499"/>
      <c r="D56" s="499"/>
      <c r="E56" s="499"/>
      <c r="F56" s="497"/>
      <c r="G56" s="497"/>
      <c r="H56" s="497"/>
      <c r="I56" s="497"/>
    </row>
    <row r="57" spans="1:9" ht="7.5" customHeight="1">
      <c r="B57" s="7"/>
      <c r="C57" s="7"/>
      <c r="D57" s="7"/>
      <c r="E57" s="7"/>
      <c r="F57" s="7"/>
      <c r="G57" s="7"/>
      <c r="H57" s="7"/>
      <c r="I57" s="7"/>
    </row>
    <row r="58" spans="1:9">
      <c r="B58" s="494" t="s">
        <v>16</v>
      </c>
      <c r="C58" s="494"/>
      <c r="D58" s="494"/>
      <c r="E58" s="486" t="s">
        <v>33</v>
      </c>
      <c r="F58" s="486"/>
      <c r="G58" s="489"/>
      <c r="H58" s="507" t="s">
        <v>32</v>
      </c>
      <c r="I58" s="508"/>
    </row>
    <row r="59" spans="1:9" ht="4.5" customHeight="1">
      <c r="B59" s="7"/>
      <c r="C59" s="7"/>
      <c r="D59" s="7"/>
      <c r="E59" s="7"/>
      <c r="F59" s="7"/>
      <c r="G59" s="7"/>
      <c r="H59" s="7"/>
      <c r="I59" s="7"/>
    </row>
    <row r="60" spans="1:9" s="7" customFormat="1" ht="6" customHeight="1">
      <c r="E60" s="71"/>
      <c r="F60" s="41"/>
      <c r="G60" s="41"/>
      <c r="H60" s="41"/>
      <c r="I60" s="41"/>
    </row>
    <row r="61" spans="1:9" ht="14.25" customHeight="1">
      <c r="B61" s="64" t="s">
        <v>253</v>
      </c>
      <c r="F61" s="486" t="s">
        <v>255</v>
      </c>
      <c r="G61" s="486"/>
      <c r="H61" s="486"/>
      <c r="I61" s="486"/>
    </row>
    <row r="62" spans="1:9" s="64" customFormat="1" ht="14.25" customHeight="1">
      <c r="B62" s="352"/>
      <c r="C62" s="352"/>
      <c r="D62" s="352"/>
      <c r="E62" s="352"/>
      <c r="F62" s="352"/>
      <c r="G62" s="352"/>
      <c r="H62" s="352"/>
      <c r="I62" s="352"/>
    </row>
    <row r="63" spans="1:9" ht="17.25" customHeight="1">
      <c r="B63" s="352" t="s">
        <v>17</v>
      </c>
      <c r="C63" s="352"/>
      <c r="D63" s="352"/>
      <c r="E63" s="352"/>
      <c r="F63" s="352"/>
      <c r="G63" s="352"/>
      <c r="H63" s="352"/>
      <c r="I63" s="352"/>
    </row>
    <row r="64" spans="1:9">
      <c r="B64" s="352"/>
      <c r="C64" s="352"/>
      <c r="D64" s="352"/>
      <c r="E64" s="352"/>
      <c r="F64" s="352"/>
      <c r="G64" s="352"/>
      <c r="H64" s="352"/>
      <c r="I64" s="352"/>
    </row>
    <row r="72" spans="13:13">
      <c r="M72" s="64"/>
    </row>
  </sheetData>
  <sheetProtection selectLockedCells="1"/>
  <customSheetViews>
    <customSheetView guid="{7CC668C6-3844-4CC0-92CD-1DDF109DC849}" showPageBreaks="1" showGridLines="0" fitToPage="1" printArea="1" view="pageLayout" topLeftCell="A46">
      <selection activeCell="A2" sqref="A2:I75"/>
      <pageMargins left="0.23622047244094491" right="0.23622047244094491" top="0.19685039370078741" bottom="0.19685039370078741" header="0.11811023622047245" footer="0.11811023622047245"/>
      <pageSetup paperSize="9" orientation="portrait" r:id="rId1"/>
    </customSheetView>
  </customSheetViews>
  <mergeCells count="45">
    <mergeCell ref="F61:I61"/>
    <mergeCell ref="D26:F26"/>
    <mergeCell ref="H26:I26"/>
    <mergeCell ref="D20:E20"/>
    <mergeCell ref="B48:E48"/>
    <mergeCell ref="H58:I58"/>
    <mergeCell ref="B39:C39"/>
    <mergeCell ref="B50:E50"/>
    <mergeCell ref="F50:I50"/>
    <mergeCell ref="D2:G4"/>
    <mergeCell ref="A3:C3"/>
    <mergeCell ref="A4:C4"/>
    <mergeCell ref="D5:G5"/>
    <mergeCell ref="B10:I10"/>
    <mergeCell ref="E12:I12"/>
    <mergeCell ref="B43:D43"/>
    <mergeCell ref="F53:H53"/>
    <mergeCell ref="E58:G58"/>
    <mergeCell ref="D18:E18"/>
    <mergeCell ref="B28:C28"/>
    <mergeCell ref="B20:C20"/>
    <mergeCell ref="F39:I39"/>
    <mergeCell ref="H28:I28"/>
    <mergeCell ref="G30:I30"/>
    <mergeCell ref="B58:D58"/>
    <mergeCell ref="B34:D34"/>
    <mergeCell ref="E23:F23"/>
    <mergeCell ref="F56:I56"/>
    <mergeCell ref="D36:G36"/>
    <mergeCell ref="B56:E56"/>
    <mergeCell ref="B14:C14"/>
    <mergeCell ref="G14:H14"/>
    <mergeCell ref="E41:G41"/>
    <mergeCell ref="H41:I41"/>
    <mergeCell ref="G18:I18"/>
    <mergeCell ref="D16:I16"/>
    <mergeCell ref="G20:I20"/>
    <mergeCell ref="B31:I31"/>
    <mergeCell ref="D39:E39"/>
    <mergeCell ref="B24:I24"/>
    <mergeCell ref="B26:C26"/>
    <mergeCell ref="E30:F30"/>
    <mergeCell ref="E28:G28"/>
    <mergeCell ref="E33:G33"/>
    <mergeCell ref="H33:I33"/>
  </mergeCells>
  <dataValidations count="10">
    <dataValidation type="list" showInputMessage="1" showErrorMessage="1" sqref="E58:G58">
      <formula1>"FACEBOOK,INSTAGRAM,SITE INTERNET,CONNAISSANCE"</formula1>
    </dataValidation>
    <dataValidation type="list" allowBlank="1" showInputMessage="1" showErrorMessage="1" sqref="E33:G33">
      <formula1>"OUI,NON"</formula1>
    </dataValidation>
    <dataValidation type="list" showInputMessage="1" showErrorMessage="1" sqref="I14 E30:F30">
      <formula1>"OUI,NON"</formula1>
    </dataValidation>
    <dataValidation type="list" showInputMessage="1" showErrorMessage="1" sqref="D28">
      <formula1>"CHEQUE, VIREMENT, PAYPAL (entre proches)"</formula1>
    </dataValidation>
    <dataValidation showInputMessage="1" showErrorMessage="1" sqref="D26:F26"/>
    <dataValidation type="list" showInputMessage="1" showErrorMessage="1" sqref="H28:I28">
      <formula1>"CHEQUE,VIREMENT,PAYPAL (entre proches),ESPECES"</formula1>
    </dataValidation>
    <dataValidation type="list" allowBlank="1" showInputMessage="1" showErrorMessage="1" sqref="G23">
      <formula1>"10,20"</formula1>
    </dataValidation>
    <dataValidation type="list" allowBlank="1" showInputMessage="1" showErrorMessage="1" sqref="H23">
      <formula1>"MINI PRIX,PLAISIR"</formula1>
    </dataValidation>
    <dataValidation type="list" allowBlank="1" showInputMessage="1" showErrorMessage="1" sqref="I23">
      <formula1>"210€,260€"</formula1>
    </dataValidation>
    <dataValidation type="list" allowBlank="1" showInputMessage="1" showErrorMessage="1" sqref="I36">
      <formula1>"FILLE,GARCON,SURPRISE"</formula1>
    </dataValidation>
  </dataValidations>
  <pageMargins left="0.23622047244094491" right="0.23622047244094491" top="0.19685039370078741" bottom="0.19685039370078741" header="0.11811023622047245" footer="0.11811023622047245"/>
  <pageSetup paperSize="9" orientation="portrait" r:id="rId2"/>
  <drawing r:id="rId3"/>
</worksheet>
</file>

<file path=xl/worksheets/sheet2.xml><?xml version="1.0" encoding="utf-8"?>
<worksheet xmlns="http://schemas.openxmlformats.org/spreadsheetml/2006/main" xmlns:r="http://schemas.openxmlformats.org/officeDocument/2006/relationships">
  <sheetPr>
    <tabColor rgb="FF0066CC"/>
    <pageSetUpPr fitToPage="1"/>
  </sheetPr>
  <dimension ref="A1:K73"/>
  <sheetViews>
    <sheetView showGridLines="0" showZeros="0" view="pageLayout" topLeftCell="A58" workbookViewId="0">
      <selection activeCell="D32" sqref="D32"/>
    </sheetView>
  </sheetViews>
  <sheetFormatPr baseColWidth="10" defaultColWidth="11.44140625" defaultRowHeight="14.4"/>
  <cols>
    <col min="1" max="1" width="1.77734375" style="64" customWidth="1"/>
    <col min="2" max="3" width="11.44140625" style="64"/>
    <col min="4" max="4" width="18.21875" style="64" customWidth="1"/>
    <col min="5" max="5" width="5.21875" style="64" customWidth="1"/>
    <col min="6" max="6" width="15.44140625" style="64" customWidth="1"/>
    <col min="7" max="7" width="6.5546875" style="64" customWidth="1"/>
    <col min="8" max="8" width="15.5546875" style="64" customWidth="1"/>
    <col min="9" max="9" width="7.44140625" style="64" customWidth="1"/>
    <col min="10" max="10" width="0" style="64" hidden="1" customWidth="1"/>
    <col min="11" max="16384" width="11.44140625" style="64"/>
  </cols>
  <sheetData>
    <row r="1" spans="1:11" ht="4.5" customHeight="1"/>
    <row r="2" spans="1:11" ht="15" customHeight="1">
      <c r="D2" s="500"/>
      <c r="E2" s="500"/>
      <c r="F2" s="500"/>
      <c r="G2" s="500"/>
    </row>
    <row r="3" spans="1:11" ht="15.75" customHeight="1">
      <c r="A3" s="501"/>
      <c r="B3" s="501"/>
      <c r="C3" s="501"/>
      <c r="D3" s="500"/>
      <c r="E3" s="500"/>
      <c r="F3" s="500"/>
      <c r="G3" s="500"/>
      <c r="I3" s="312" t="s">
        <v>237</v>
      </c>
      <c r="K3" s="315" t="s">
        <v>233</v>
      </c>
    </row>
    <row r="4" spans="1:11" ht="15" customHeight="1">
      <c r="A4" s="501"/>
      <c r="B4" s="501"/>
      <c r="C4" s="501"/>
      <c r="D4" s="500"/>
      <c r="E4" s="500"/>
      <c r="F4" s="500"/>
      <c r="G4" s="500"/>
      <c r="I4" s="312" t="s">
        <v>236</v>
      </c>
      <c r="K4" s="315" t="s">
        <v>234</v>
      </c>
    </row>
    <row r="5" spans="1:11">
      <c r="D5" s="502"/>
      <c r="E5" s="502"/>
      <c r="F5" s="502"/>
      <c r="G5" s="502"/>
    </row>
    <row r="6" spans="1:11" ht="6.75" customHeight="1">
      <c r="B6" s="65"/>
      <c r="C6" s="65"/>
      <c r="D6" s="65"/>
      <c r="E6" s="65"/>
      <c r="F6" s="65"/>
      <c r="G6" s="65"/>
      <c r="H6" s="65"/>
      <c r="I6" s="65"/>
    </row>
    <row r="7" spans="1:11" ht="2.25" customHeight="1"/>
    <row r="8" spans="1:11" ht="3" customHeight="1"/>
    <row r="9" spans="1:11" ht="2.25" customHeight="1"/>
    <row r="10" spans="1:11" ht="5.25" customHeight="1">
      <c r="B10" s="84"/>
      <c r="C10" s="84"/>
      <c r="D10" s="84"/>
      <c r="E10" s="84"/>
      <c r="F10" s="84"/>
      <c r="G10" s="84"/>
      <c r="H10" s="84"/>
      <c r="I10" s="84"/>
    </row>
    <row r="11" spans="1:11" ht="17.25" customHeight="1">
      <c r="A11" s="66"/>
      <c r="B11" s="66" t="s">
        <v>184</v>
      </c>
      <c r="C11" s="66"/>
      <c r="D11" s="477">
        <f>MILKBATH!E12</f>
        <v>0</v>
      </c>
      <c r="E11" s="477"/>
      <c r="F11" s="477"/>
      <c r="G11" s="477"/>
      <c r="H11" s="477"/>
      <c r="I11" s="477"/>
    </row>
    <row r="12" spans="1:11" s="71" customFormat="1" ht="3.75" customHeight="1">
      <c r="A12" s="67"/>
      <c r="B12" s="68"/>
      <c r="C12" s="68"/>
      <c r="D12" s="69"/>
      <c r="E12" s="70"/>
      <c r="F12" s="75"/>
      <c r="G12" s="70"/>
      <c r="H12" s="69"/>
      <c r="I12" s="70"/>
    </row>
    <row r="13" spans="1:11" s="71" customFormat="1" ht="17.25" customHeight="1">
      <c r="A13" s="67"/>
      <c r="B13" s="473" t="s">
        <v>185</v>
      </c>
      <c r="C13" s="473"/>
      <c r="D13" s="74" t="str">
        <f>MILKBATH!D23</f>
        <v>BAIN DE LAIT avec bébé</v>
      </c>
      <c r="E13" s="75" t="s">
        <v>186</v>
      </c>
      <c r="F13" s="302">
        <f>MILKBATH!D26</f>
        <v>0</v>
      </c>
      <c r="G13" s="301" t="s">
        <v>28</v>
      </c>
      <c r="H13" s="524">
        <f>MILKBATH!H26</f>
        <v>0</v>
      </c>
      <c r="I13" s="524"/>
    </row>
    <row r="14" spans="1:11" s="71" customFormat="1" ht="6" customHeight="1">
      <c r="A14" s="67"/>
      <c r="B14" s="75"/>
      <c r="C14" s="75"/>
      <c r="D14" s="69"/>
      <c r="E14" s="70"/>
      <c r="F14" s="69"/>
      <c r="G14" s="70"/>
      <c r="H14" s="69"/>
      <c r="I14" s="70"/>
    </row>
    <row r="15" spans="1:11">
      <c r="A15" s="66"/>
      <c r="B15" s="66" t="s">
        <v>187</v>
      </c>
      <c r="C15" s="66"/>
      <c r="D15" s="85" t="str">
        <f>MILKBATH!H23</f>
        <v>MINI PRIX</v>
      </c>
      <c r="E15" s="73" t="s">
        <v>189</v>
      </c>
      <c r="F15" s="85">
        <f>MILKBATH!G23</f>
        <v>10</v>
      </c>
      <c r="G15" s="48">
        <f>MILKBATH!I23</f>
        <v>210</v>
      </c>
      <c r="H15" s="67" t="s">
        <v>190</v>
      </c>
      <c r="I15" s="46" t="str">
        <f>MILKBATH!E33</f>
        <v>OUI /NON</v>
      </c>
    </row>
    <row r="16" spans="1:11" s="71" customFormat="1" ht="3.75" customHeight="1">
      <c r="A16" s="67"/>
      <c r="B16" s="67"/>
      <c r="C16" s="67"/>
      <c r="D16" s="67"/>
      <c r="E16" s="67"/>
      <c r="F16" s="67"/>
      <c r="G16" s="67"/>
      <c r="H16" s="67"/>
      <c r="I16" s="67"/>
    </row>
    <row r="17" spans="1:9" s="71" customFormat="1" ht="3.75" customHeight="1">
      <c r="A17" s="67"/>
      <c r="B17" s="483"/>
      <c r="C17" s="483"/>
      <c r="D17" s="67"/>
      <c r="E17" s="67"/>
      <c r="F17" s="67"/>
      <c r="G17" s="67"/>
      <c r="H17" s="67"/>
      <c r="I17" s="67"/>
    </row>
    <row r="18" spans="1:9">
      <c r="A18" s="66"/>
      <c r="B18" s="66" t="s">
        <v>191</v>
      </c>
      <c r="C18" s="66"/>
      <c r="D18" s="490" t="str">
        <f>MILKBATH!D28</f>
        <v>CHEQUE/VIREMENT/PAYPAL</v>
      </c>
      <c r="E18" s="490"/>
      <c r="F18" s="73" t="s">
        <v>192</v>
      </c>
      <c r="G18" s="477" t="str">
        <f>MILKBATH!H28</f>
        <v>CHEQUE/VIREMENT/PAYPAL/ESPECES</v>
      </c>
      <c r="H18" s="477"/>
      <c r="I18" s="477"/>
    </row>
    <row r="19" spans="1:9" s="71" customFormat="1" ht="3.75" customHeight="1">
      <c r="A19" s="67"/>
      <c r="B19" s="67"/>
      <c r="C19" s="67"/>
      <c r="D19" s="67"/>
      <c r="E19" s="67"/>
      <c r="F19" s="67"/>
      <c r="G19" s="67"/>
      <c r="H19" s="67"/>
      <c r="I19" s="67"/>
    </row>
    <row r="20" spans="1:9" ht="15.75" customHeight="1">
      <c r="A20" s="66"/>
      <c r="B20" s="483" t="s">
        <v>188</v>
      </c>
      <c r="C20" s="483"/>
      <c r="D20" s="519">
        <f>MILKBATH!D36</f>
        <v>0</v>
      </c>
      <c r="E20" s="519"/>
      <c r="F20" s="75" t="s">
        <v>193</v>
      </c>
      <c r="G20" s="520">
        <f>MILKBATH!I36</f>
        <v>0</v>
      </c>
      <c r="H20" s="479"/>
      <c r="I20" s="479"/>
    </row>
    <row r="21" spans="1:9" s="65" customFormat="1" ht="9" customHeight="1">
      <c r="A21" s="72"/>
      <c r="B21" s="76"/>
      <c r="C21" s="76"/>
      <c r="D21" s="82"/>
      <c r="E21" s="76"/>
      <c r="F21" s="82"/>
      <c r="G21" s="82"/>
      <c r="H21" s="76"/>
      <c r="I21" s="76"/>
    </row>
    <row r="22" spans="1:9" s="65" customFormat="1" ht="3" customHeight="1">
      <c r="A22" s="72"/>
      <c r="B22" s="70"/>
      <c r="C22" s="70"/>
      <c r="D22" s="75"/>
      <c r="E22" s="70"/>
      <c r="F22" s="75"/>
      <c r="G22" s="75"/>
      <c r="H22" s="70"/>
      <c r="I22" s="70"/>
    </row>
    <row r="23" spans="1:9">
      <c r="A23" s="66"/>
      <c r="B23" s="521" t="s">
        <v>195</v>
      </c>
      <c r="C23" s="521"/>
      <c r="D23" s="70" t="s">
        <v>194</v>
      </c>
      <c r="E23" s="522">
        <f>MILKBATH!E12</f>
        <v>0</v>
      </c>
      <c r="F23" s="522"/>
      <c r="G23" s="523"/>
      <c r="H23" s="305">
        <f>MILKBATH!D14</f>
        <v>0</v>
      </c>
      <c r="I23" s="304" t="str">
        <f>MILKBATH!F14</f>
        <v>ex: 1m75</v>
      </c>
    </row>
    <row r="24" spans="1:9" ht="6" customHeight="1">
      <c r="A24" s="66"/>
      <c r="B24" s="521"/>
      <c r="C24" s="521"/>
      <c r="D24" s="70"/>
      <c r="E24" s="70"/>
      <c r="F24" s="70"/>
      <c r="G24" s="70"/>
      <c r="H24" s="75"/>
      <c r="I24" s="75"/>
    </row>
    <row r="25" spans="1:9" ht="15.75" customHeight="1">
      <c r="A25" s="66"/>
      <c r="B25" s="521"/>
      <c r="C25" s="521"/>
      <c r="D25" s="303" t="s">
        <v>277</v>
      </c>
      <c r="E25" s="519">
        <f>MILKBATH!D36</f>
        <v>0</v>
      </c>
      <c r="F25" s="519"/>
      <c r="G25" s="519"/>
      <c r="H25" s="304">
        <f>MILKBATH!D39</f>
        <v>0</v>
      </c>
      <c r="I25" s="304"/>
    </row>
    <row r="26" spans="1:9" ht="5.25" customHeight="1">
      <c r="A26" s="66"/>
      <c r="B26" s="521"/>
      <c r="C26" s="521"/>
      <c r="D26" s="75"/>
      <c r="E26" s="75"/>
      <c r="F26" s="75"/>
      <c r="G26" s="75"/>
      <c r="H26" s="75"/>
      <c r="I26" s="75"/>
    </row>
    <row r="27" spans="1:9" s="71" customFormat="1" ht="6" customHeight="1">
      <c r="A27" s="67"/>
      <c r="B27" s="83"/>
      <c r="C27" s="83"/>
      <c r="D27" s="83"/>
      <c r="E27" s="83"/>
      <c r="F27" s="83"/>
      <c r="G27" s="83"/>
      <c r="H27" s="83"/>
      <c r="I27" s="83"/>
    </row>
    <row r="28" spans="1:9" ht="7.5" customHeight="1">
      <c r="A28" s="66"/>
      <c r="B28" s="67"/>
      <c r="C28" s="67"/>
      <c r="D28" s="67"/>
      <c r="E28" s="67"/>
      <c r="F28" s="67"/>
      <c r="G28" s="67"/>
      <c r="H28" s="67"/>
      <c r="I28" s="67"/>
    </row>
    <row r="29" spans="1:9" s="78" customFormat="1" ht="16.5" customHeight="1">
      <c r="A29" s="77"/>
      <c r="B29" s="485" t="s">
        <v>278</v>
      </c>
      <c r="C29" s="485"/>
      <c r="D29" s="70"/>
      <c r="E29" s="70"/>
      <c r="F29" s="75" t="s">
        <v>196</v>
      </c>
      <c r="G29" s="80" t="str">
        <f>MILKBATH!G43</f>
        <v>O/N</v>
      </c>
      <c r="H29" s="353" t="s">
        <v>257</v>
      </c>
      <c r="I29" s="80" t="str">
        <f>MILKBATH!I43</f>
        <v>O/N</v>
      </c>
    </row>
    <row r="30" spans="1:9" ht="6" customHeight="1">
      <c r="A30" s="66"/>
      <c r="B30" s="70"/>
      <c r="C30" s="70"/>
      <c r="D30" s="70"/>
      <c r="E30" s="70"/>
      <c r="F30" s="70"/>
      <c r="G30" s="70"/>
      <c r="H30" s="70"/>
      <c r="I30" s="70"/>
    </row>
    <row r="31" spans="1:9" ht="17.25" customHeight="1">
      <c r="A31" s="66"/>
      <c r="B31" s="485" t="s">
        <v>279</v>
      </c>
      <c r="C31" s="485"/>
      <c r="D31" s="80">
        <f>MILKBATH!I48</f>
        <v>0</v>
      </c>
      <c r="E31" s="70"/>
      <c r="H31" s="70" t="s">
        <v>268</v>
      </c>
      <c r="I31" s="80">
        <f>MILKBATH!I45</f>
        <v>0</v>
      </c>
    </row>
    <row r="32" spans="1:9" s="71" customFormat="1" ht="3" customHeight="1">
      <c r="A32" s="67"/>
      <c r="B32" s="70"/>
      <c r="C32" s="70"/>
      <c r="D32" s="70"/>
      <c r="E32" s="70"/>
      <c r="F32" s="70"/>
      <c r="G32" s="70"/>
      <c r="H32" s="70"/>
      <c r="I32" s="70"/>
    </row>
    <row r="33" spans="1:9" ht="7.5" customHeight="1">
      <c r="A33" s="66"/>
      <c r="B33" s="70"/>
      <c r="C33" s="70"/>
      <c r="D33" s="70"/>
      <c r="E33" s="70"/>
      <c r="F33" s="70"/>
      <c r="G33" s="70"/>
      <c r="H33" s="70"/>
      <c r="I33" s="70"/>
    </row>
    <row r="34" spans="1:9" s="71" customFormat="1" ht="15" customHeight="1">
      <c r="A34" s="67"/>
      <c r="B34" s="70"/>
      <c r="C34" s="70"/>
      <c r="D34" s="70" t="s">
        <v>197</v>
      </c>
      <c r="E34" s="80" t="str">
        <f>MILKBATH!I14</f>
        <v>OUI/NON</v>
      </c>
      <c r="F34" s="75" t="s">
        <v>198</v>
      </c>
      <c r="G34" s="80" t="str">
        <f>MILKBATH!F48</f>
        <v>TENUE PERSONNEL</v>
      </c>
      <c r="H34" s="75" t="s">
        <v>199</v>
      </c>
      <c r="I34" s="80" t="str">
        <f>MILKBATH!H48</f>
        <v>Si à moi, quel n°</v>
      </c>
    </row>
    <row r="35" spans="1:9" ht="15.75" customHeight="1">
      <c r="A35" s="66"/>
      <c r="B35" s="70"/>
      <c r="C35" s="70"/>
      <c r="D35" s="70"/>
      <c r="E35" s="70"/>
      <c r="F35" s="70"/>
      <c r="G35" s="70"/>
      <c r="H35" s="70"/>
      <c r="I35" s="70"/>
    </row>
    <row r="36" spans="1:9" s="71" customFormat="1" ht="5.25" customHeight="1">
      <c r="A36" s="67"/>
      <c r="B36" s="70"/>
      <c r="C36" s="70"/>
      <c r="D36" s="70"/>
      <c r="E36" s="70"/>
      <c r="F36" s="70"/>
      <c r="G36" s="70"/>
      <c r="H36" s="70"/>
      <c r="I36" s="70"/>
    </row>
    <row r="37" spans="1:9">
      <c r="A37" s="66"/>
      <c r="B37" s="70" t="s">
        <v>200</v>
      </c>
      <c r="C37" s="70"/>
      <c r="D37" s="479"/>
      <c r="E37" s="479"/>
      <c r="F37" s="479"/>
      <c r="G37" s="479"/>
      <c r="H37" s="479"/>
      <c r="I37" s="479"/>
    </row>
    <row r="38" spans="1:9" s="71" customFormat="1" ht="6.75" customHeight="1">
      <c r="A38" s="67"/>
      <c r="B38" s="70"/>
      <c r="C38" s="70"/>
      <c r="D38" s="70"/>
      <c r="E38" s="70"/>
      <c r="F38" s="70"/>
      <c r="G38" s="70"/>
      <c r="H38" s="70"/>
      <c r="I38" s="70"/>
    </row>
    <row r="39" spans="1:9">
      <c r="A39" s="66"/>
      <c r="B39" s="70"/>
      <c r="C39" s="70"/>
      <c r="D39" s="479"/>
      <c r="E39" s="479"/>
      <c r="F39" s="479"/>
      <c r="G39" s="479"/>
      <c r="H39" s="479"/>
      <c r="I39" s="479"/>
    </row>
    <row r="40" spans="1:9" s="71" customFormat="1" ht="9" customHeight="1">
      <c r="A40" s="67"/>
      <c r="B40" s="70"/>
      <c r="C40" s="70"/>
      <c r="D40" s="70"/>
      <c r="E40" s="70"/>
      <c r="F40" s="70"/>
      <c r="G40" s="70"/>
      <c r="H40" s="70"/>
      <c r="I40" s="70"/>
    </row>
    <row r="41" spans="1:9" s="71" customFormat="1" ht="3.75" customHeight="1">
      <c r="A41" s="67"/>
      <c r="B41" s="70"/>
      <c r="C41" s="70"/>
      <c r="D41" s="479"/>
      <c r="E41" s="479"/>
      <c r="F41" s="479"/>
      <c r="G41" s="479"/>
      <c r="H41" s="479"/>
      <c r="I41" s="479"/>
    </row>
    <row r="42" spans="1:9" ht="16.5" customHeight="1">
      <c r="A42" s="66"/>
      <c r="B42" s="473" t="s">
        <v>201</v>
      </c>
      <c r="C42" s="473"/>
      <c r="D42" s="479"/>
      <c r="E42" s="479"/>
      <c r="F42" s="479"/>
      <c r="G42" s="479"/>
      <c r="H42" s="479"/>
      <c r="I42" s="479"/>
    </row>
    <row r="43" spans="1:9" s="71" customFormat="1" ht="11.25" customHeight="1">
      <c r="A43" s="67"/>
      <c r="B43" s="70"/>
      <c r="C43" s="70"/>
      <c r="D43" s="70"/>
      <c r="E43" s="70"/>
      <c r="F43" s="70"/>
      <c r="G43" s="70"/>
      <c r="H43" s="70"/>
      <c r="I43" s="70"/>
    </row>
    <row r="44" spans="1:9" ht="14.25" customHeight="1">
      <c r="A44" s="66"/>
      <c r="B44" s="42" t="s">
        <v>265</v>
      </c>
      <c r="C44" s="362" t="str">
        <f>MILKBATH!F50</f>
        <v>ROSE-BLANC (ma préférence)? ROSE-VIOLET? JAUNE-ORANGE? ROUGE?</v>
      </c>
      <c r="D44" s="354" t="s">
        <v>266</v>
      </c>
      <c r="E44" s="362" t="str">
        <f>MILKBATH!E53</f>
        <v>O/N</v>
      </c>
      <c r="F44" s="354" t="s">
        <v>267</v>
      </c>
      <c r="G44" s="80" t="str">
        <f>MILKBATH!I53</f>
        <v>OUI/NON</v>
      </c>
      <c r="H44" s="70"/>
      <c r="I44" s="70"/>
    </row>
    <row r="45" spans="1:9" s="71" customFormat="1" ht="4.5" customHeight="1">
      <c r="A45" s="67"/>
      <c r="B45" s="67"/>
    </row>
    <row r="46" spans="1:9" s="71" customFormat="1" ht="15" customHeight="1">
      <c r="A46" s="67"/>
      <c r="B46" s="499" t="s">
        <v>26</v>
      </c>
      <c r="C46" s="499"/>
      <c r="D46" s="499"/>
      <c r="E46" s="499"/>
      <c r="F46" s="85"/>
      <c r="G46" s="85"/>
      <c r="H46" s="85">
        <f>MILKBATH!F56</f>
        <v>0</v>
      </c>
      <c r="I46" s="85"/>
    </row>
    <row r="47" spans="1:9" s="71" customFormat="1" ht="4.5" customHeight="1">
      <c r="A47" s="67"/>
      <c r="F47" s="517"/>
      <c r="G47" s="517"/>
      <c r="H47" s="517"/>
      <c r="I47" s="517"/>
    </row>
    <row r="48" spans="1:9" s="71" customFormat="1" ht="18.75" customHeight="1">
      <c r="A48" s="79"/>
      <c r="B48" s="494" t="s">
        <v>16</v>
      </c>
      <c r="C48" s="494"/>
      <c r="D48" s="494"/>
      <c r="E48" s="486" t="str">
        <f>MILKBATH!E58</f>
        <v>FB/INSTAGRAM/SITE/CONNAISSANCE</v>
      </c>
      <c r="F48" s="486"/>
      <c r="G48" s="489"/>
      <c r="H48" s="507" t="str">
        <f>MILKBATH!H58</f>
        <v>si connaissance NOM</v>
      </c>
      <c r="I48" s="508"/>
    </row>
    <row r="49" spans="1:11" s="71" customFormat="1" ht="6" customHeight="1">
      <c r="A49" s="67"/>
    </row>
    <row r="50" spans="1:11" ht="16.5" customHeight="1">
      <c r="A50" s="66"/>
      <c r="B50" s="494" t="s">
        <v>27</v>
      </c>
      <c r="C50" s="494"/>
      <c r="D50" s="494"/>
      <c r="E50" s="494"/>
      <c r="F50" s="486" t="e">
        <f>MILKBATH!#REF!</f>
        <v>#REF!</v>
      </c>
      <c r="G50" s="486"/>
      <c r="H50" s="486"/>
      <c r="I50" s="486"/>
    </row>
    <row r="51" spans="1:11" ht="3" customHeight="1">
      <c r="A51" s="66"/>
      <c r="B51" s="70"/>
      <c r="C51" s="70"/>
      <c r="D51" s="70"/>
      <c r="E51" s="70"/>
      <c r="F51" s="70"/>
      <c r="G51" s="70"/>
      <c r="H51" s="70"/>
      <c r="I51" s="70"/>
    </row>
    <row r="52" spans="1:11" ht="11.25" customHeight="1">
      <c r="A52" s="72"/>
      <c r="B52" s="70"/>
      <c r="C52" s="70"/>
      <c r="D52" s="70"/>
      <c r="E52" s="70"/>
      <c r="F52" s="70"/>
      <c r="G52" s="70"/>
      <c r="H52" s="70"/>
      <c r="I52" s="70"/>
    </row>
    <row r="53" spans="1:11" ht="0.75" customHeight="1">
      <c r="A53" s="66"/>
      <c r="B53" s="70"/>
      <c r="C53" s="70"/>
      <c r="D53" s="70"/>
      <c r="E53" s="70"/>
      <c r="F53" s="70"/>
      <c r="G53" s="70"/>
      <c r="H53" s="70"/>
      <c r="I53" s="70"/>
    </row>
    <row r="54" spans="1:11" s="71" customFormat="1" ht="1.5" customHeight="1">
      <c r="A54" s="67"/>
      <c r="B54" s="70"/>
      <c r="C54" s="70"/>
      <c r="D54" s="70"/>
      <c r="E54" s="70"/>
      <c r="F54" s="70"/>
      <c r="G54" s="70"/>
      <c r="H54" s="70"/>
      <c r="I54" s="70"/>
    </row>
    <row r="55" spans="1:11">
      <c r="A55" s="66"/>
      <c r="B55" s="518" t="s">
        <v>202</v>
      </c>
      <c r="C55" s="310" t="s">
        <v>205</v>
      </c>
      <c r="D55" s="310" t="s">
        <v>204</v>
      </c>
      <c r="E55" s="310" t="s">
        <v>206</v>
      </c>
      <c r="F55" s="310" t="s">
        <v>214</v>
      </c>
      <c r="G55" s="311" t="s">
        <v>57</v>
      </c>
      <c r="H55" s="310" t="s">
        <v>208</v>
      </c>
      <c r="I55" s="310" t="s">
        <v>207</v>
      </c>
      <c r="J55" s="66"/>
      <c r="K55" s="66"/>
    </row>
    <row r="56" spans="1:11" ht="18" customHeight="1">
      <c r="A56" s="66"/>
      <c r="B56" s="518"/>
      <c r="C56" s="307"/>
      <c r="D56" s="309"/>
      <c r="E56" s="309"/>
      <c r="F56" s="307"/>
      <c r="G56" s="307"/>
      <c r="H56" s="307"/>
      <c r="I56" s="309"/>
      <c r="J56" s="66"/>
      <c r="K56" s="81" t="s">
        <v>209</v>
      </c>
    </row>
    <row r="57" spans="1:11">
      <c r="A57" s="66"/>
      <c r="B57" s="518"/>
      <c r="C57" s="309"/>
      <c r="D57" s="309"/>
      <c r="E57" s="309"/>
      <c r="F57" s="308"/>
      <c r="G57" s="308"/>
      <c r="H57" s="308"/>
      <c r="I57" s="309"/>
      <c r="J57" s="66"/>
      <c r="K57" s="81" t="s">
        <v>210</v>
      </c>
    </row>
    <row r="58" spans="1:11" ht="4.5" customHeight="1">
      <c r="A58" s="66"/>
      <c r="B58" s="518"/>
      <c r="C58" s="309"/>
      <c r="D58" s="309"/>
      <c r="E58" s="309"/>
      <c r="F58" s="307"/>
      <c r="G58" s="307"/>
      <c r="H58" s="309"/>
      <c r="I58" s="309"/>
      <c r="J58" s="66"/>
      <c r="K58" s="81"/>
    </row>
    <row r="59" spans="1:11" ht="15.75" customHeight="1">
      <c r="A59" s="66"/>
      <c r="B59" s="518"/>
      <c r="C59" s="309"/>
      <c r="D59" s="307"/>
      <c r="E59" s="307"/>
      <c r="F59" s="307"/>
      <c r="G59" s="307"/>
      <c r="H59" s="309"/>
      <c r="I59" s="307"/>
      <c r="J59" s="66"/>
      <c r="K59" s="81" t="s">
        <v>211</v>
      </c>
    </row>
    <row r="60" spans="1:11" s="71" customFormat="1" ht="6" customHeight="1">
      <c r="A60" s="66"/>
      <c r="B60" s="66"/>
      <c r="C60" s="66"/>
      <c r="D60" s="66"/>
      <c r="E60" s="66"/>
      <c r="F60" s="66"/>
      <c r="G60" s="66"/>
      <c r="H60" s="66"/>
      <c r="I60" s="66"/>
      <c r="J60" s="66"/>
      <c r="K60" s="66"/>
    </row>
    <row r="61" spans="1:11" ht="14.25" customHeight="1">
      <c r="A61" s="66"/>
      <c r="B61" s="482" t="s">
        <v>212</v>
      </c>
      <c r="C61" s="310" t="s">
        <v>213</v>
      </c>
      <c r="D61" s="310" t="s">
        <v>214</v>
      </c>
      <c r="E61" s="310" t="s">
        <v>215</v>
      </c>
      <c r="F61" s="310" t="s">
        <v>216</v>
      </c>
      <c r="G61" s="310" t="s">
        <v>217</v>
      </c>
      <c r="H61" s="310" t="s">
        <v>218</v>
      </c>
      <c r="I61" s="66"/>
      <c r="J61" s="66"/>
      <c r="K61" s="66"/>
    </row>
    <row r="62" spans="1:11" ht="17.25" customHeight="1">
      <c r="A62" s="66"/>
      <c r="B62" s="482"/>
      <c r="C62" s="307"/>
      <c r="D62" s="307"/>
      <c r="E62" s="307"/>
      <c r="F62" s="307"/>
      <c r="G62" s="307"/>
      <c r="H62" s="307"/>
      <c r="I62" s="66"/>
      <c r="J62" s="66"/>
      <c r="K62" s="66"/>
    </row>
    <row r="63" spans="1:11" ht="5.25" customHeight="1">
      <c r="A63" s="66"/>
      <c r="B63" s="81"/>
      <c r="C63" s="72"/>
      <c r="D63" s="72"/>
      <c r="E63" s="72"/>
      <c r="F63" s="72"/>
      <c r="G63" s="72"/>
      <c r="H63" s="72"/>
      <c r="I63" s="66"/>
      <c r="J63" s="66"/>
      <c r="K63" s="66"/>
    </row>
    <row r="64" spans="1:11">
      <c r="A64" s="66"/>
      <c r="B64" s="66"/>
      <c r="C64" s="66"/>
      <c r="D64" s="66"/>
      <c r="E64" s="515" t="s">
        <v>231</v>
      </c>
      <c r="F64" s="515"/>
      <c r="G64" s="515"/>
      <c r="H64" s="515"/>
      <c r="I64" s="515"/>
      <c r="J64" s="66"/>
      <c r="K64" s="66"/>
    </row>
    <row r="65" spans="1:11">
      <c r="A65" s="66"/>
      <c r="B65" s="66" t="s">
        <v>203</v>
      </c>
      <c r="C65" s="310" t="s">
        <v>219</v>
      </c>
      <c r="D65" s="310" t="s">
        <v>220</v>
      </c>
      <c r="E65" s="310" t="s">
        <v>221</v>
      </c>
      <c r="F65" s="310" t="s">
        <v>222</v>
      </c>
      <c r="G65" s="310" t="s">
        <v>223</v>
      </c>
      <c r="H65" s="310" t="s">
        <v>232</v>
      </c>
      <c r="I65" s="310" t="s">
        <v>224</v>
      </c>
      <c r="J65" s="66"/>
      <c r="K65" s="66"/>
    </row>
    <row r="66" spans="1:11">
      <c r="A66" s="66"/>
      <c r="B66" s="66"/>
      <c r="C66" s="307"/>
      <c r="D66" s="307"/>
      <c r="E66" s="307"/>
      <c r="F66" s="307"/>
      <c r="G66" s="307"/>
      <c r="H66" s="307"/>
      <c r="I66" s="307"/>
      <c r="J66" s="66"/>
      <c r="K66" s="66"/>
    </row>
    <row r="67" spans="1:11">
      <c r="A67" s="66"/>
      <c r="B67" s="66"/>
      <c r="C67" s="310" t="s">
        <v>225</v>
      </c>
      <c r="D67" s="310" t="s">
        <v>226</v>
      </c>
      <c r="E67" s="511" t="s">
        <v>227</v>
      </c>
      <c r="F67" s="512"/>
      <c r="G67" s="310" t="s">
        <v>228</v>
      </c>
      <c r="H67" s="310" t="s">
        <v>229</v>
      </c>
      <c r="I67" s="310" t="s">
        <v>230</v>
      </c>
      <c r="J67" s="66"/>
      <c r="K67" s="66"/>
    </row>
    <row r="68" spans="1:11">
      <c r="A68" s="66"/>
      <c r="B68" s="66"/>
      <c r="C68" s="306"/>
      <c r="D68" s="306"/>
      <c r="E68" s="513"/>
      <c r="F68" s="514"/>
      <c r="G68" s="306"/>
      <c r="H68" s="306"/>
      <c r="I68" s="306"/>
      <c r="J68" s="66"/>
      <c r="K68" s="66"/>
    </row>
    <row r="69" spans="1:11">
      <c r="A69" s="66"/>
      <c r="B69" s="66" t="s">
        <v>254</v>
      </c>
      <c r="C69" s="46" t="str">
        <f>MILKBATH!F61</f>
        <v>OUI  / NON</v>
      </c>
      <c r="D69" s="66"/>
      <c r="E69" s="66"/>
      <c r="F69" s="66"/>
      <c r="G69" s="66"/>
      <c r="H69" s="66"/>
      <c r="I69" s="66"/>
      <c r="J69" s="66"/>
      <c r="K69" s="66"/>
    </row>
    <row r="70" spans="1:11">
      <c r="A70" s="66"/>
      <c r="B70" s="516" t="s">
        <v>235</v>
      </c>
      <c r="C70" s="516"/>
      <c r="D70" s="516"/>
      <c r="E70" s="516"/>
      <c r="F70" s="516"/>
      <c r="G70" s="516"/>
      <c r="H70" s="516"/>
      <c r="I70" s="516"/>
      <c r="J70" s="66"/>
      <c r="K70" s="66"/>
    </row>
    <row r="71" spans="1:11">
      <c r="A71" s="66"/>
      <c r="B71" s="516"/>
      <c r="C71" s="516"/>
      <c r="D71" s="516"/>
      <c r="E71" s="516"/>
      <c r="F71" s="516"/>
      <c r="G71" s="516"/>
      <c r="H71" s="516"/>
      <c r="I71" s="516"/>
      <c r="J71" s="66"/>
      <c r="K71" s="66"/>
    </row>
    <row r="72" spans="1:11">
      <c r="A72" s="66"/>
      <c r="B72" s="516"/>
      <c r="C72" s="516"/>
      <c r="D72" s="516"/>
      <c r="E72" s="516"/>
      <c r="F72" s="516"/>
      <c r="G72" s="516"/>
      <c r="H72" s="516"/>
      <c r="I72" s="516"/>
      <c r="J72" s="66"/>
      <c r="K72" s="66"/>
    </row>
    <row r="73" spans="1:11">
      <c r="A73" s="66"/>
      <c r="B73" s="66"/>
      <c r="C73" s="66"/>
      <c r="D73" s="66"/>
      <c r="E73" s="66"/>
      <c r="F73" s="66"/>
      <c r="G73" s="66"/>
      <c r="H73" s="66"/>
      <c r="I73" s="66"/>
      <c r="J73" s="66"/>
      <c r="K73" s="66"/>
    </row>
  </sheetData>
  <sheetProtection selectLockedCells="1"/>
  <mergeCells count="35">
    <mergeCell ref="D2:G4"/>
    <mergeCell ref="A3:C3"/>
    <mergeCell ref="A4:C4"/>
    <mergeCell ref="D5:G5"/>
    <mergeCell ref="D18:E18"/>
    <mergeCell ref="G18:I18"/>
    <mergeCell ref="D11:I11"/>
    <mergeCell ref="H13:I13"/>
    <mergeCell ref="B13:C13"/>
    <mergeCell ref="B17:C17"/>
    <mergeCell ref="D37:I37"/>
    <mergeCell ref="B29:C29"/>
    <mergeCell ref="B20:C20"/>
    <mergeCell ref="D20:E20"/>
    <mergeCell ref="G20:I20"/>
    <mergeCell ref="B23:C26"/>
    <mergeCell ref="E25:G25"/>
    <mergeCell ref="E23:G23"/>
    <mergeCell ref="B31:C31"/>
    <mergeCell ref="E67:F67"/>
    <mergeCell ref="E68:F68"/>
    <mergeCell ref="E64:I64"/>
    <mergeCell ref="B70:I72"/>
    <mergeCell ref="D39:I39"/>
    <mergeCell ref="B46:E46"/>
    <mergeCell ref="F47:I47"/>
    <mergeCell ref="B61:B62"/>
    <mergeCell ref="B55:B59"/>
    <mergeCell ref="B50:E50"/>
    <mergeCell ref="F50:I50"/>
    <mergeCell ref="D41:I42"/>
    <mergeCell ref="B42:C42"/>
    <mergeCell ref="B48:D48"/>
    <mergeCell ref="E48:G48"/>
    <mergeCell ref="H48:I48"/>
  </mergeCells>
  <dataValidations count="1">
    <dataValidation showInputMessage="1" showErrorMessage="1" sqref="E48:G48 D25:E25 F50:I50"/>
  </dataValidations>
  <pageMargins left="0.23622047244094491" right="0.23622047244094491" top="0.19685039370078741" bottom="0.19685039370078741" header="0.11811023622047245" footer="0.11811023622047245"/>
  <pageSetup paperSize="9" scale="95" orientation="portrait" r:id="rId1"/>
  <drawing r:id="rId2"/>
</worksheet>
</file>

<file path=xl/worksheets/sheet3.xml><?xml version="1.0" encoding="utf-8"?>
<worksheet xmlns="http://schemas.openxmlformats.org/spreadsheetml/2006/main" xmlns:r="http://schemas.openxmlformats.org/officeDocument/2006/relationships">
  <sheetPr>
    <tabColor rgb="FFFF0000"/>
  </sheetPr>
  <dimension ref="A1:I54"/>
  <sheetViews>
    <sheetView showGridLines="0" showZeros="0" showRuler="0" view="pageLayout" topLeftCell="A4" zoomScale="70" zoomScalePageLayoutView="70" workbookViewId="0">
      <selection activeCell="B44" sqref="B44:F44"/>
    </sheetView>
  </sheetViews>
  <sheetFormatPr baseColWidth="10" defaultColWidth="11.44140625" defaultRowHeight="14.4"/>
  <cols>
    <col min="1" max="1" width="1.77734375" style="1" customWidth="1"/>
    <col min="2" max="3" width="11.44140625" style="1"/>
    <col min="4" max="4" width="18.21875" style="1" customWidth="1"/>
    <col min="5" max="5" width="5.21875" style="1" customWidth="1"/>
    <col min="6" max="6" width="15.44140625" style="1" customWidth="1"/>
    <col min="7" max="7" width="6.5546875" style="1" customWidth="1"/>
    <col min="8" max="8" width="15.5546875" style="1" customWidth="1"/>
    <col min="9" max="9" width="7.44140625" style="1" customWidth="1"/>
    <col min="10" max="16384" width="11.44140625" style="1"/>
  </cols>
  <sheetData>
    <row r="1" spans="1:9" ht="4.5" customHeight="1"/>
    <row r="2" spans="1:9" ht="15" customHeight="1">
      <c r="A2" s="1" t="s">
        <v>34</v>
      </c>
      <c r="D2" s="500"/>
      <c r="E2" s="500"/>
      <c r="F2" s="500"/>
      <c r="G2" s="500"/>
    </row>
    <row r="3" spans="1:9" ht="15.75" customHeight="1">
      <c r="A3" s="501"/>
      <c r="B3" s="501"/>
      <c r="C3" s="501"/>
      <c r="D3" s="500"/>
      <c r="E3" s="500"/>
      <c r="F3" s="500"/>
      <c r="G3" s="500"/>
    </row>
    <row r="4" spans="1:9" ht="15" customHeight="1">
      <c r="A4" s="501"/>
      <c r="B4" s="501"/>
      <c r="C4" s="501"/>
      <c r="D4" s="500"/>
      <c r="E4" s="500"/>
      <c r="F4" s="500"/>
      <c r="G4" s="500"/>
    </row>
    <row r="5" spans="1:9">
      <c r="D5" s="502"/>
      <c r="E5" s="502"/>
      <c r="F5" s="502"/>
      <c r="G5" s="502"/>
    </row>
    <row r="6" spans="1:9" ht="6.75" customHeight="1">
      <c r="B6" s="2"/>
      <c r="C6" s="2"/>
      <c r="D6" s="2"/>
      <c r="E6" s="2"/>
      <c r="F6" s="2"/>
      <c r="G6" s="2"/>
      <c r="H6" s="2"/>
      <c r="I6" s="2"/>
    </row>
    <row r="7" spans="1:9" ht="2.25" customHeight="1"/>
    <row r="8" spans="1:9" ht="2.25" customHeight="1"/>
    <row r="9" spans="1:9" ht="17.25" customHeight="1">
      <c r="A9" s="3"/>
      <c r="B9" s="66" t="s">
        <v>289</v>
      </c>
      <c r="C9" s="3"/>
      <c r="D9" s="4"/>
      <c r="E9" s="477">
        <f>MILKBATH!E12</f>
        <v>0</v>
      </c>
      <c r="F9" s="477"/>
      <c r="G9" s="477"/>
      <c r="H9" s="477"/>
      <c r="I9" s="3"/>
    </row>
    <row r="10" spans="1:9" s="7" customFormat="1" ht="4.5" customHeight="1">
      <c r="A10" s="4"/>
      <c r="B10" s="38"/>
      <c r="C10" s="38"/>
      <c r="D10" s="5"/>
      <c r="E10" s="6"/>
      <c r="F10" s="5"/>
      <c r="G10" s="6"/>
      <c r="H10" s="5"/>
      <c r="I10" s="6"/>
    </row>
    <row r="11" spans="1:9">
      <c r="A11" s="3"/>
      <c r="B11" s="3" t="s">
        <v>0</v>
      </c>
      <c r="C11" s="3"/>
      <c r="D11" s="477">
        <f>MILKBATH!D16</f>
        <v>0</v>
      </c>
      <c r="E11" s="477"/>
      <c r="F11" s="477"/>
      <c r="G11" s="477"/>
      <c r="H11" s="477"/>
      <c r="I11" s="3"/>
    </row>
    <row r="12" spans="1:9" s="7" customFormat="1" ht="3.75" customHeight="1">
      <c r="A12" s="4"/>
      <c r="B12" s="4"/>
      <c r="C12" s="4"/>
      <c r="D12" s="4"/>
      <c r="E12" s="4"/>
      <c r="F12" s="4"/>
      <c r="G12" s="4"/>
      <c r="H12" s="4"/>
      <c r="I12" s="4"/>
    </row>
    <row r="13" spans="1:9" s="7" customFormat="1" ht="14.25" customHeight="1">
      <c r="A13" s="4"/>
      <c r="B13" s="4" t="s">
        <v>5</v>
      </c>
      <c r="C13" s="4"/>
      <c r="D13" s="46">
        <f>MILKBATH!D18</f>
        <v>0</v>
      </c>
      <c r="E13" s="4" t="s">
        <v>55</v>
      </c>
      <c r="F13" s="477">
        <f>MILKBATH!G18</f>
        <v>0</v>
      </c>
      <c r="G13" s="477"/>
      <c r="H13" s="477"/>
      <c r="I13" s="4"/>
    </row>
    <row r="14" spans="1:9" ht="4.5" customHeight="1">
      <c r="A14" s="3"/>
      <c r="B14" s="44"/>
      <c r="C14" s="44"/>
      <c r="D14" s="44"/>
      <c r="E14" s="44"/>
      <c r="F14" s="45"/>
      <c r="G14" s="45"/>
      <c r="H14" s="44"/>
      <c r="I14" s="44"/>
    </row>
    <row r="15" spans="1:9" ht="6.75" customHeight="1">
      <c r="A15" s="3"/>
      <c r="B15" s="8"/>
      <c r="C15" s="8"/>
      <c r="D15" s="8"/>
      <c r="E15" s="8"/>
      <c r="F15" s="39"/>
      <c r="G15" s="39"/>
      <c r="H15" s="8"/>
      <c r="I15" s="8"/>
    </row>
    <row r="16" spans="1:9">
      <c r="A16" s="3"/>
      <c r="B16" s="3" t="s">
        <v>36</v>
      </c>
      <c r="C16" s="3"/>
      <c r="D16" s="46" t="s">
        <v>37</v>
      </c>
      <c r="E16" s="46"/>
      <c r="F16" s="46"/>
      <c r="G16" s="46"/>
      <c r="H16" s="46"/>
      <c r="I16" s="46"/>
    </row>
    <row r="17" spans="1:9" s="7" customFormat="1" ht="7.5" customHeight="1">
      <c r="A17" s="4"/>
      <c r="B17" s="4"/>
      <c r="C17" s="4"/>
      <c r="D17" s="4"/>
      <c r="E17" s="4"/>
      <c r="F17" s="9"/>
      <c r="G17" s="9"/>
      <c r="H17" s="4"/>
      <c r="I17" s="4"/>
    </row>
    <row r="18" spans="1:9">
      <c r="A18" s="3"/>
      <c r="B18" s="8" t="s">
        <v>38</v>
      </c>
      <c r="C18" s="8"/>
      <c r="D18" s="47">
        <f>MILKBATH!D26</f>
        <v>0</v>
      </c>
      <c r="E18" s="530" t="s">
        <v>39</v>
      </c>
      <c r="F18" s="530"/>
      <c r="G18" s="34">
        <f>MILKBATH!H26</f>
        <v>0</v>
      </c>
      <c r="H18" s="39" t="s">
        <v>40</v>
      </c>
      <c r="I18" s="34">
        <f>G18+H126</f>
        <v>0</v>
      </c>
    </row>
    <row r="19" spans="1:9" ht="9" customHeight="1">
      <c r="A19" s="3"/>
      <c r="B19" s="6"/>
      <c r="C19" s="6"/>
      <c r="D19" s="33"/>
      <c r="E19" s="6"/>
      <c r="F19" s="33"/>
      <c r="G19" s="33"/>
      <c r="H19" s="6"/>
      <c r="I19" s="6"/>
    </row>
    <row r="20" spans="1:9">
      <c r="A20" s="3"/>
      <c r="B20" s="8" t="s">
        <v>1</v>
      </c>
      <c r="C20" s="8"/>
      <c r="D20" s="34" t="str">
        <f>MILKBATH!D23</f>
        <v>BAIN DE LAIT avec bébé</v>
      </c>
      <c r="E20" s="530" t="s">
        <v>41</v>
      </c>
      <c r="F20" s="530"/>
      <c r="G20" s="34">
        <f>MILKBATH!G23</f>
        <v>10</v>
      </c>
      <c r="H20" s="48" t="str">
        <f>MILKBATH!H23</f>
        <v>MINI PRIX</v>
      </c>
      <c r="I20" s="6"/>
    </row>
    <row r="21" spans="1:9" ht="15" customHeight="1">
      <c r="A21" s="3"/>
      <c r="B21" s="58"/>
      <c r="C21" s="58"/>
      <c r="D21" s="58"/>
      <c r="E21" s="529" t="s">
        <v>57</v>
      </c>
      <c r="F21" s="529"/>
      <c r="G21" s="58"/>
      <c r="H21" s="529" t="s">
        <v>58</v>
      </c>
      <c r="I21" s="529"/>
    </row>
    <row r="22" spans="1:9" s="7" customFormat="1" ht="15" customHeight="1">
      <c r="A22" s="4"/>
      <c r="B22" s="29" t="s">
        <v>56</v>
      </c>
      <c r="C22" s="59">
        <f>MILKBATH!I23</f>
        <v>210</v>
      </c>
      <c r="D22" s="57" t="s">
        <v>42</v>
      </c>
      <c r="E22" s="527" t="str">
        <f>MILKBATH!D28</f>
        <v>CHEQUE/VIREMENT/PAYPAL</v>
      </c>
      <c r="F22" s="528"/>
      <c r="G22" s="6"/>
      <c r="H22" s="479" t="str">
        <f>MILKBATH!H28</f>
        <v>CHEQUE/VIREMENT/PAYPAL/ESPECES</v>
      </c>
      <c r="I22" s="479"/>
    </row>
    <row r="23" spans="1:9" s="7" customFormat="1" ht="5.25" customHeight="1">
      <c r="A23" s="4"/>
      <c r="B23" s="10"/>
      <c r="C23" s="10"/>
      <c r="D23" s="10"/>
      <c r="E23" s="10"/>
      <c r="F23" s="10"/>
      <c r="G23" s="10"/>
      <c r="H23" s="10"/>
      <c r="I23" s="10"/>
    </row>
    <row r="24" spans="1:9" s="7" customFormat="1" ht="5.25" customHeight="1">
      <c r="A24" s="4"/>
      <c r="B24" s="29"/>
      <c r="C24" s="29"/>
      <c r="D24" s="29"/>
      <c r="E24" s="29"/>
      <c r="F24" s="29"/>
      <c r="G24" s="29"/>
      <c r="H24" s="29"/>
      <c r="I24" s="29"/>
    </row>
    <row r="25" spans="1:9" ht="15" customHeight="1">
      <c r="A25" s="3"/>
      <c r="B25" s="29" t="s">
        <v>283</v>
      </c>
      <c r="C25" s="29"/>
      <c r="D25" s="29"/>
      <c r="E25" s="29"/>
      <c r="F25" s="370"/>
      <c r="G25" s="370"/>
      <c r="H25" s="29"/>
      <c r="I25" s="29"/>
    </row>
    <row r="26" spans="1:9" ht="23.4" customHeight="1">
      <c r="A26" s="3"/>
      <c r="B26" s="526" t="s">
        <v>43</v>
      </c>
      <c r="C26" s="526"/>
      <c r="D26" s="526"/>
      <c r="E26" s="526"/>
      <c r="F26" s="526"/>
      <c r="G26" s="526"/>
      <c r="H26" s="526"/>
      <c r="I26" s="526"/>
    </row>
    <row r="27" spans="1:9" s="12" customFormat="1" ht="66.75" customHeight="1">
      <c r="A27" s="11"/>
      <c r="B27" s="537" t="s">
        <v>44</v>
      </c>
      <c r="C27" s="537"/>
      <c r="D27" s="537"/>
      <c r="E27" s="537"/>
      <c r="F27" s="537"/>
      <c r="G27" s="537"/>
      <c r="H27" s="537"/>
      <c r="I27" s="537"/>
    </row>
    <row r="28" spans="1:9" ht="1.5" customHeight="1">
      <c r="A28" s="3"/>
      <c r="B28" s="526" t="s">
        <v>284</v>
      </c>
      <c r="C28" s="526"/>
      <c r="D28" s="526"/>
      <c r="E28" s="526"/>
      <c r="F28" s="526"/>
      <c r="G28" s="526"/>
      <c r="H28" s="526"/>
      <c r="I28" s="526"/>
    </row>
    <row r="29" spans="1:9" ht="25.5" customHeight="1">
      <c r="A29" s="3"/>
      <c r="B29" s="526" t="s">
        <v>285</v>
      </c>
      <c r="C29" s="526"/>
      <c r="D29" s="526"/>
      <c r="E29" s="526"/>
      <c r="F29" s="526"/>
      <c r="G29" s="526"/>
      <c r="H29" s="526"/>
      <c r="I29" s="526"/>
    </row>
    <row r="30" spans="1:9" s="7" customFormat="1" ht="42" customHeight="1">
      <c r="A30" s="4"/>
      <c r="B30" s="526" t="s">
        <v>286</v>
      </c>
      <c r="C30" s="526"/>
      <c r="D30" s="526"/>
      <c r="E30" s="526"/>
      <c r="F30" s="526"/>
      <c r="G30" s="526"/>
      <c r="H30" s="526"/>
      <c r="I30" s="526"/>
    </row>
    <row r="31" spans="1:9" ht="82.8" customHeight="1">
      <c r="A31" s="3"/>
      <c r="B31" s="526" t="s">
        <v>287</v>
      </c>
      <c r="C31" s="526"/>
      <c r="D31" s="526"/>
      <c r="E31" s="526"/>
      <c r="F31" s="526"/>
      <c r="G31" s="526"/>
      <c r="H31" s="526"/>
      <c r="I31" s="526"/>
    </row>
    <row r="32" spans="1:9" s="7" customFormat="1" ht="8.25" customHeight="1">
      <c r="A32" s="4"/>
      <c r="B32" s="531" t="s">
        <v>45</v>
      </c>
      <c r="C32" s="531"/>
      <c r="D32" s="531"/>
      <c r="E32" s="531"/>
      <c r="F32" s="531"/>
      <c r="G32" s="531"/>
      <c r="H32" s="531"/>
      <c r="I32" s="531"/>
    </row>
    <row r="33" spans="1:9" ht="15" customHeight="1">
      <c r="A33" s="3"/>
      <c r="B33" s="531"/>
      <c r="C33" s="531"/>
      <c r="D33" s="531"/>
      <c r="E33" s="531"/>
      <c r="F33" s="531"/>
      <c r="G33" s="531"/>
      <c r="H33" s="531"/>
      <c r="I33" s="531"/>
    </row>
    <row r="34" spans="1:9" s="7" customFormat="1" ht="15" customHeight="1">
      <c r="A34" s="4"/>
      <c r="B34" s="532" t="s">
        <v>46</v>
      </c>
      <c r="C34" s="532"/>
      <c r="D34" s="532"/>
      <c r="E34" s="532"/>
      <c r="F34" s="532"/>
      <c r="G34" s="532"/>
      <c r="H34" s="532"/>
      <c r="I34" s="532"/>
    </row>
    <row r="35" spans="1:9" ht="15.75" customHeight="1">
      <c r="A35" s="3"/>
      <c r="B35" s="536" t="s">
        <v>47</v>
      </c>
      <c r="C35" s="536"/>
      <c r="D35" s="536"/>
      <c r="E35" s="536"/>
      <c r="F35" s="536"/>
      <c r="G35" s="536"/>
      <c r="H35" s="536"/>
      <c r="I35" s="536"/>
    </row>
    <row r="36" spans="1:9" ht="6" customHeight="1">
      <c r="A36" s="3"/>
      <c r="B36" s="44"/>
      <c r="C36" s="44"/>
      <c r="D36" s="49"/>
      <c r="E36" s="50"/>
      <c r="F36" s="49"/>
      <c r="G36" s="49"/>
      <c r="H36" s="49"/>
      <c r="I36" s="44"/>
    </row>
    <row r="37" spans="1:9" ht="6.75" customHeight="1">
      <c r="A37" s="3"/>
      <c r="B37" s="3"/>
      <c r="C37" s="3"/>
      <c r="D37" s="3"/>
      <c r="E37" s="3"/>
      <c r="F37" s="3"/>
      <c r="G37" s="3"/>
      <c r="H37" s="3"/>
      <c r="I37" s="3"/>
    </row>
    <row r="38" spans="1:9">
      <c r="A38" s="3"/>
      <c r="B38" s="51" t="s">
        <v>48</v>
      </c>
      <c r="C38" s="52"/>
      <c r="D38" s="4"/>
      <c r="E38" s="4"/>
      <c r="F38" s="4"/>
      <c r="G38" s="4"/>
      <c r="H38" s="4"/>
      <c r="I38" s="3"/>
    </row>
    <row r="39" spans="1:9" s="7" customFormat="1" ht="6.75" customHeight="1">
      <c r="A39" s="4"/>
      <c r="B39" s="4"/>
      <c r="C39" s="4"/>
      <c r="D39" s="4"/>
      <c r="E39" s="4"/>
      <c r="F39" s="4"/>
      <c r="G39" s="4"/>
      <c r="H39" s="4"/>
      <c r="I39" s="4"/>
    </row>
    <row r="40" spans="1:9">
      <c r="A40" s="3"/>
      <c r="B40" s="3" t="s">
        <v>49</v>
      </c>
      <c r="C40" s="477">
        <f>E9</f>
        <v>0</v>
      </c>
      <c r="D40" s="477"/>
      <c r="E40" s="53"/>
      <c r="F40" s="4" t="s">
        <v>50</v>
      </c>
      <c r="G40" s="498">
        <f>MILKBATH!D36</f>
        <v>0</v>
      </c>
      <c r="H40" s="477"/>
      <c r="I40" s="477"/>
    </row>
    <row r="41" spans="1:9" s="7" customFormat="1" ht="4.5" customHeight="1">
      <c r="A41" s="4"/>
      <c r="B41" s="9"/>
      <c r="C41" s="54"/>
      <c r="D41" s="525"/>
      <c r="E41" s="525"/>
      <c r="F41" s="4"/>
      <c r="G41" s="4"/>
      <c r="H41" s="4"/>
      <c r="I41" s="4"/>
    </row>
    <row r="42" spans="1:9" s="7" customFormat="1" ht="4.5" customHeight="1">
      <c r="A42" s="4"/>
      <c r="B42" s="6"/>
      <c r="C42" s="533"/>
      <c r="D42" s="533"/>
      <c r="E42" s="533"/>
      <c r="F42" s="533"/>
      <c r="G42" s="533"/>
      <c r="H42" s="55"/>
      <c r="I42" s="6"/>
    </row>
    <row r="43" spans="1:9" s="7" customFormat="1" ht="15" customHeight="1">
      <c r="A43" s="4"/>
      <c r="B43" s="485" t="s">
        <v>51</v>
      </c>
      <c r="C43" s="485"/>
      <c r="D43" s="485"/>
      <c r="E43" s="485"/>
      <c r="F43" s="485"/>
      <c r="G43" s="1"/>
      <c r="H43" s="488" t="s">
        <v>52</v>
      </c>
      <c r="I43" s="488"/>
    </row>
    <row r="44" spans="1:9" s="7" customFormat="1" ht="18.75" customHeight="1">
      <c r="A44" s="13"/>
      <c r="B44" s="534">
        <f>E9</f>
        <v>0</v>
      </c>
      <c r="C44" s="534"/>
      <c r="D44" s="534"/>
      <c r="E44" s="534"/>
      <c r="F44" s="534"/>
      <c r="G44" s="6"/>
      <c r="H44" s="535" t="s">
        <v>290</v>
      </c>
      <c r="I44" s="535"/>
    </row>
    <row r="45" spans="1:9">
      <c r="A45" s="3"/>
      <c r="B45" s="485" t="s">
        <v>53</v>
      </c>
      <c r="C45" s="485"/>
      <c r="D45" s="485"/>
      <c r="E45" s="485"/>
      <c r="F45" s="485"/>
      <c r="G45" s="7"/>
      <c r="H45" s="6" t="s">
        <v>54</v>
      </c>
      <c r="I45" s="56"/>
    </row>
    <row r="46" spans="1:9" s="7" customFormat="1" ht="56.25" customHeight="1">
      <c r="A46" s="4"/>
      <c r="B46" s="534"/>
      <c r="C46" s="534"/>
      <c r="D46" s="534"/>
      <c r="E46" s="534"/>
      <c r="F46" s="534"/>
      <c r="G46" s="6"/>
      <c r="H46" s="535"/>
      <c r="I46" s="535"/>
    </row>
    <row r="47" spans="1:9">
      <c r="A47" s="3"/>
      <c r="B47" s="534"/>
      <c r="C47" s="534"/>
      <c r="D47" s="534"/>
      <c r="E47" s="534"/>
      <c r="F47" s="534"/>
      <c r="H47" s="535"/>
      <c r="I47" s="535"/>
    </row>
    <row r="48" spans="1:9" ht="12.75" customHeight="1">
      <c r="A48" s="8"/>
      <c r="B48" s="485"/>
      <c r="C48" s="485"/>
      <c r="D48" s="485"/>
      <c r="E48" s="485"/>
      <c r="F48" s="485"/>
      <c r="G48" s="485"/>
      <c r="H48" s="485"/>
      <c r="I48" s="485"/>
    </row>
    <row r="49" spans="1:9">
      <c r="A49" s="3"/>
      <c r="B49" s="4"/>
      <c r="C49" s="7"/>
      <c r="D49" s="7"/>
      <c r="E49" s="7"/>
      <c r="F49" s="7"/>
      <c r="G49" s="7"/>
      <c r="H49" s="7"/>
      <c r="I49" s="7"/>
    </row>
    <row r="50" spans="1:9">
      <c r="A50" s="3"/>
      <c r="B50" s="4"/>
      <c r="C50" s="7"/>
      <c r="D50" s="7"/>
      <c r="E50" s="7"/>
      <c r="F50" s="7"/>
      <c r="G50" s="7"/>
      <c r="H50" s="7"/>
      <c r="I50" s="7"/>
    </row>
    <row r="51" spans="1:9">
      <c r="A51" s="3"/>
      <c r="B51" s="4"/>
      <c r="C51" s="7"/>
      <c r="D51" s="7"/>
      <c r="E51" s="7"/>
      <c r="F51" s="7"/>
      <c r="G51" s="7"/>
      <c r="H51" s="7"/>
      <c r="I51" s="7"/>
    </row>
    <row r="52" spans="1:9">
      <c r="B52" s="7"/>
      <c r="C52" s="7"/>
      <c r="D52" s="7"/>
      <c r="E52" s="7"/>
      <c r="F52" s="7"/>
      <c r="G52" s="7"/>
      <c r="H52" s="7"/>
      <c r="I52" s="7"/>
    </row>
    <row r="53" spans="1:9">
      <c r="B53" s="7"/>
      <c r="C53" s="7"/>
      <c r="D53" s="7"/>
      <c r="E53" s="7"/>
      <c r="F53" s="7"/>
      <c r="G53" s="7"/>
      <c r="H53" s="7"/>
      <c r="I53" s="7"/>
    </row>
    <row r="54" spans="1:9">
      <c r="B54" s="7"/>
      <c r="C54" s="7"/>
      <c r="D54" s="7"/>
      <c r="E54" s="7"/>
      <c r="F54" s="7"/>
      <c r="G54" s="7"/>
      <c r="H54" s="7"/>
      <c r="I54" s="7"/>
    </row>
  </sheetData>
  <sheetProtection selectLockedCells="1" selectUnlockedCells="1"/>
  <mergeCells count="34">
    <mergeCell ref="B35:I35"/>
    <mergeCell ref="B27:I27"/>
    <mergeCell ref="B28:I28"/>
    <mergeCell ref="D11:H11"/>
    <mergeCell ref="D2:G4"/>
    <mergeCell ref="A3:C3"/>
    <mergeCell ref="A4:C4"/>
    <mergeCell ref="D5:G5"/>
    <mergeCell ref="E9:H9"/>
    <mergeCell ref="B48:I48"/>
    <mergeCell ref="C42:G42"/>
    <mergeCell ref="B43:F43"/>
    <mergeCell ref="H43:I43"/>
    <mergeCell ref="B44:F44"/>
    <mergeCell ref="H44:I44"/>
    <mergeCell ref="B45:F45"/>
    <mergeCell ref="B46:F47"/>
    <mergeCell ref="H46:I47"/>
    <mergeCell ref="D41:E41"/>
    <mergeCell ref="B26:I26"/>
    <mergeCell ref="F13:H13"/>
    <mergeCell ref="E22:F22"/>
    <mergeCell ref="E21:F21"/>
    <mergeCell ref="H21:I21"/>
    <mergeCell ref="H22:I22"/>
    <mergeCell ref="E18:F18"/>
    <mergeCell ref="E20:F20"/>
    <mergeCell ref="B29:I29"/>
    <mergeCell ref="B30:I30"/>
    <mergeCell ref="B31:I31"/>
    <mergeCell ref="B32:I33"/>
    <mergeCell ref="C40:D40"/>
    <mergeCell ref="G40:I40"/>
    <mergeCell ref="B34:I34"/>
  </mergeCells>
  <pageMargins left="0.23622047244094491" right="0.23622047244094491" top="0.19685039370078741" bottom="0.19685039370078741" header="0.11811023622047245" footer="0.11811023622047245"/>
  <pageSetup paperSize="9" orientation="portrait" r:id="rId1"/>
  <drawing r:id="rId2"/>
</worksheet>
</file>

<file path=xl/worksheets/sheet4.xml><?xml version="1.0" encoding="utf-8"?>
<worksheet xmlns="http://schemas.openxmlformats.org/spreadsheetml/2006/main" xmlns:r="http://schemas.openxmlformats.org/officeDocument/2006/relationships">
  <sheetPr>
    <tabColor rgb="FFFF0000"/>
    <pageSetUpPr fitToPage="1"/>
  </sheetPr>
  <dimension ref="A1:U70"/>
  <sheetViews>
    <sheetView showGridLines="0" showZeros="0" topLeftCell="A37" zoomScale="85" zoomScaleNormal="85" workbookViewId="0">
      <selection activeCell="C49" sqref="C49:H49"/>
    </sheetView>
  </sheetViews>
  <sheetFormatPr baseColWidth="10" defaultColWidth="0" defaultRowHeight="14.4"/>
  <cols>
    <col min="1" max="1" width="2.44140625" style="62" customWidth="1"/>
    <col min="2" max="2" width="2.77734375" style="62" customWidth="1"/>
    <col min="3" max="3" width="12" style="62" customWidth="1"/>
    <col min="4" max="4" width="45.77734375" style="62" customWidth="1"/>
    <col min="5" max="5" width="14" style="62" customWidth="1"/>
    <col min="6" max="6" width="13.21875" style="62" customWidth="1"/>
    <col min="7" max="7" width="13.5546875" style="62" customWidth="1"/>
    <col min="8" max="8" width="15.77734375" style="62" customWidth="1"/>
    <col min="9" max="9" width="2.44140625" style="62" customWidth="1"/>
    <col min="10" max="10" width="3.21875" style="62" customWidth="1"/>
    <col min="11" max="16384" width="11.44140625" style="62" hidden="1"/>
  </cols>
  <sheetData>
    <row r="1" spans="1:21" s="60" customFormat="1" ht="15" thickBot="1">
      <c r="A1" s="62"/>
      <c r="B1" s="62"/>
      <c r="C1" s="62"/>
      <c r="D1" s="62"/>
      <c r="E1" s="62"/>
      <c r="F1" s="62"/>
      <c r="G1" s="62"/>
      <c r="H1" s="62"/>
      <c r="I1" s="62"/>
      <c r="J1" s="62"/>
      <c r="K1" s="62"/>
      <c r="L1" s="62"/>
      <c r="M1" s="62"/>
      <c r="N1" s="62"/>
      <c r="O1" s="62"/>
      <c r="P1" s="62"/>
      <c r="Q1" s="62"/>
      <c r="R1" s="62"/>
      <c r="S1" s="62"/>
      <c r="T1" s="62"/>
      <c r="U1" s="62"/>
    </row>
    <row r="2" spans="1:21" s="60" customFormat="1" ht="21.75" customHeight="1" thickTop="1">
      <c r="A2" s="62"/>
      <c r="B2" s="61"/>
      <c r="C2" s="86"/>
      <c r="D2" s="86"/>
      <c r="E2" s="86"/>
      <c r="F2" s="86"/>
      <c r="G2" s="86"/>
      <c r="H2" s="86"/>
      <c r="I2" s="87"/>
      <c r="J2" s="62"/>
      <c r="K2" s="62"/>
      <c r="L2" s="62"/>
      <c r="M2" s="62"/>
      <c r="N2" s="62"/>
      <c r="O2" s="62"/>
      <c r="P2" s="62"/>
      <c r="Q2" s="62"/>
      <c r="R2" s="62"/>
      <c r="S2" s="62"/>
      <c r="T2" s="62"/>
      <c r="U2" s="62"/>
    </row>
    <row r="3" spans="1:21" s="60" customFormat="1" ht="19.5" customHeight="1">
      <c r="A3" s="62"/>
      <c r="B3" s="88"/>
      <c r="C3" s="89"/>
      <c r="D3" s="578" t="s">
        <v>59</v>
      </c>
      <c r="E3" s="578"/>
      <c r="F3" s="579" t="s">
        <v>60</v>
      </c>
      <c r="G3" s="579"/>
      <c r="H3" s="579"/>
      <c r="I3" s="90"/>
      <c r="J3" s="91"/>
      <c r="K3" s="62"/>
      <c r="L3" s="62"/>
      <c r="M3" s="62"/>
      <c r="N3" s="62"/>
      <c r="O3" s="62"/>
      <c r="P3" s="62"/>
      <c r="Q3" s="62"/>
      <c r="R3" s="62"/>
      <c r="S3" s="62"/>
      <c r="T3" s="62"/>
      <c r="U3" s="62"/>
    </row>
    <row r="4" spans="1:21" s="60" customFormat="1" ht="24" customHeight="1">
      <c r="A4" s="62"/>
      <c r="B4" s="88"/>
      <c r="D4" s="578"/>
      <c r="E4" s="578"/>
      <c r="F4" s="579"/>
      <c r="G4" s="579"/>
      <c r="H4" s="579"/>
      <c r="I4" s="92"/>
      <c r="J4" s="93"/>
      <c r="K4" s="62"/>
      <c r="L4" s="62"/>
      <c r="M4" s="62"/>
      <c r="N4" s="62"/>
      <c r="O4" s="62"/>
      <c r="P4" s="62"/>
      <c r="Q4" s="62"/>
      <c r="R4" s="62"/>
      <c r="S4" s="62"/>
      <c r="T4" s="62"/>
      <c r="U4" s="62"/>
    </row>
    <row r="5" spans="1:21" s="60" customFormat="1" ht="24" customHeight="1">
      <c r="A5" s="62"/>
      <c r="B5" s="94"/>
      <c r="C5" s="580" t="s">
        <v>61</v>
      </c>
      <c r="D5" s="582" t="str">
        <f>DOSSIER!I4</f>
        <v>F00102</v>
      </c>
      <c r="E5" s="92"/>
      <c r="F5" s="580" t="s">
        <v>62</v>
      </c>
      <c r="G5" s="584">
        <v>43960</v>
      </c>
      <c r="H5" s="584"/>
      <c r="I5" s="95"/>
      <c r="J5" s="91"/>
      <c r="K5" s="62"/>
      <c r="L5" s="62"/>
      <c r="M5" s="62"/>
      <c r="N5" s="62"/>
      <c r="O5" s="62"/>
      <c r="P5" s="62"/>
      <c r="Q5" s="62"/>
      <c r="R5" s="62"/>
      <c r="S5" s="62"/>
      <c r="T5" s="62"/>
      <c r="U5" s="62"/>
    </row>
    <row r="6" spans="1:21" s="60" customFormat="1" ht="15.75" customHeight="1">
      <c r="A6" s="62"/>
      <c r="B6" s="94"/>
      <c r="C6" s="581"/>
      <c r="D6" s="583"/>
      <c r="E6" s="62"/>
      <c r="F6" s="581"/>
      <c r="G6" s="585"/>
      <c r="H6" s="585"/>
      <c r="I6" s="96"/>
      <c r="J6" s="62"/>
      <c r="K6" s="62"/>
      <c r="L6" s="62"/>
      <c r="M6" s="62"/>
      <c r="N6" s="62"/>
      <c r="O6" s="62"/>
      <c r="P6" s="62" t="s">
        <v>63</v>
      </c>
      <c r="Q6" s="62" t="s">
        <v>63</v>
      </c>
      <c r="R6" s="62" t="s">
        <v>64</v>
      </c>
      <c r="S6" s="62"/>
      <c r="T6" s="62"/>
      <c r="U6" s="62"/>
    </row>
    <row r="7" spans="1:21" s="60" customFormat="1" ht="9" customHeight="1">
      <c r="A7" s="62"/>
      <c r="B7" s="94"/>
      <c r="C7" s="97" t="s">
        <v>65</v>
      </c>
      <c r="D7" s="98"/>
      <c r="E7" s="99"/>
      <c r="F7" s="100"/>
      <c r="G7" s="101"/>
      <c r="H7" s="102"/>
      <c r="I7" s="96"/>
      <c r="J7" s="62"/>
      <c r="K7" s="62"/>
      <c r="L7" s="103">
        <v>0</v>
      </c>
      <c r="M7" s="62"/>
      <c r="N7" s="62"/>
      <c r="O7" s="62"/>
      <c r="P7" s="62"/>
      <c r="Q7" s="104"/>
      <c r="R7" s="62"/>
      <c r="S7" s="62"/>
      <c r="T7" s="62"/>
      <c r="U7" s="62"/>
    </row>
    <row r="8" spans="1:21" s="60" customFormat="1" ht="15.6">
      <c r="A8" s="62"/>
      <c r="B8" s="94"/>
      <c r="C8" s="105" t="s">
        <v>66</v>
      </c>
      <c r="D8" s="106"/>
      <c r="E8" s="107" t="s">
        <v>67</v>
      </c>
      <c r="F8" s="549">
        <f>MILKBATH!E12</f>
        <v>0</v>
      </c>
      <c r="G8" s="549"/>
      <c r="H8" s="550"/>
      <c r="I8" s="96"/>
      <c r="J8" s="62"/>
      <c r="K8" s="62"/>
      <c r="L8" s="110">
        <v>5.5E-2</v>
      </c>
      <c r="M8" s="62"/>
      <c r="N8" s="62"/>
      <c r="O8" s="62"/>
      <c r="P8" s="62"/>
      <c r="Q8" s="62"/>
      <c r="R8" s="111">
        <v>43358</v>
      </c>
      <c r="S8" s="62"/>
      <c r="T8" s="62"/>
      <c r="U8" s="62"/>
    </row>
    <row r="9" spans="1:21" s="60" customFormat="1" ht="15" customHeight="1">
      <c r="A9" s="62"/>
      <c r="B9" s="94"/>
      <c r="C9" s="112" t="s">
        <v>68</v>
      </c>
      <c r="D9" s="113"/>
      <c r="E9" s="107"/>
      <c r="F9" s="294"/>
      <c r="G9" s="294"/>
      <c r="H9" s="295"/>
      <c r="I9" s="96"/>
      <c r="J9" s="62"/>
      <c r="K9" s="62"/>
      <c r="L9" s="114">
        <v>0.1</v>
      </c>
      <c r="M9" s="62"/>
      <c r="N9" s="62"/>
      <c r="O9" s="62"/>
      <c r="P9" s="62"/>
      <c r="Q9" s="62"/>
      <c r="R9" s="111">
        <v>43358</v>
      </c>
      <c r="S9" s="62"/>
      <c r="T9" s="62"/>
      <c r="U9" s="62"/>
    </row>
    <row r="10" spans="1:21" s="60" customFormat="1">
      <c r="A10" s="62"/>
      <c r="B10" s="94"/>
      <c r="C10" s="115" t="s">
        <v>70</v>
      </c>
      <c r="D10" s="116"/>
      <c r="E10" s="107" t="s">
        <v>69</v>
      </c>
      <c r="F10" s="576">
        <f>MILKBATH!D16</f>
        <v>0</v>
      </c>
      <c r="G10" s="576"/>
      <c r="H10" s="577"/>
      <c r="I10" s="96"/>
      <c r="J10" s="62"/>
      <c r="K10" s="62"/>
      <c r="L10" s="114">
        <v>0.2</v>
      </c>
      <c r="M10" s="62"/>
      <c r="N10" s="62"/>
      <c r="O10" s="62"/>
      <c r="P10" s="62"/>
      <c r="Q10" s="62"/>
      <c r="R10" s="62" t="s">
        <v>71</v>
      </c>
      <c r="S10" s="62"/>
      <c r="T10" s="62"/>
      <c r="U10" s="62"/>
    </row>
    <row r="11" spans="1:21" s="60" customFormat="1">
      <c r="A11" s="62"/>
      <c r="B11" s="94"/>
      <c r="C11" s="115">
        <v>67450</v>
      </c>
      <c r="D11" s="117" t="s">
        <v>72</v>
      </c>
      <c r="E11" s="118"/>
      <c r="F11" s="119" t="s">
        <v>108</v>
      </c>
      <c r="G11" s="563">
        <f>MILKBATH!D17</f>
        <v>0</v>
      </c>
      <c r="H11" s="564"/>
      <c r="I11" s="96"/>
      <c r="J11" s="62"/>
      <c r="K11" s="62"/>
      <c r="L11" s="62"/>
      <c r="M11" s="62"/>
      <c r="N11" s="62"/>
      <c r="O11" s="62"/>
      <c r="P11" s="62" t="s">
        <v>73</v>
      </c>
      <c r="Q11" s="62" t="s">
        <v>74</v>
      </c>
      <c r="R11" s="62"/>
      <c r="S11" s="62"/>
      <c r="T11" s="62"/>
      <c r="U11" s="62"/>
    </row>
    <row r="12" spans="1:21" s="60" customFormat="1">
      <c r="A12" s="62"/>
      <c r="B12" s="94"/>
      <c r="C12" s="115" t="s">
        <v>75</v>
      </c>
      <c r="D12" s="106" t="s">
        <v>76</v>
      </c>
      <c r="E12" s="107"/>
      <c r="F12" s="120" t="s">
        <v>109</v>
      </c>
      <c r="G12" s="565">
        <f>MILKBATH!G18</f>
        <v>0</v>
      </c>
      <c r="H12" s="566"/>
      <c r="I12" s="96"/>
      <c r="J12" s="62"/>
      <c r="K12" s="62"/>
      <c r="L12" s="62"/>
      <c r="M12" s="62"/>
      <c r="N12" s="62"/>
      <c r="O12" s="62"/>
      <c r="P12" s="103">
        <v>0</v>
      </c>
      <c r="Q12" s="103">
        <v>0.25</v>
      </c>
      <c r="R12" s="62"/>
      <c r="S12" s="62"/>
      <c r="T12" s="62"/>
      <c r="U12" s="62"/>
    </row>
    <row r="13" spans="1:21" s="60" customFormat="1">
      <c r="A13" s="62"/>
      <c r="B13" s="94"/>
      <c r="C13" s="115" t="s">
        <v>78</v>
      </c>
      <c r="D13" s="121" t="s">
        <v>79</v>
      </c>
      <c r="E13" s="107"/>
      <c r="F13" s="119" t="s">
        <v>2</v>
      </c>
      <c r="G13" s="563">
        <f>MILKBATH!G20</f>
        <v>0</v>
      </c>
      <c r="H13" s="564"/>
      <c r="I13" s="96"/>
      <c r="J13" s="62"/>
      <c r="K13" s="62"/>
      <c r="L13" s="62"/>
      <c r="M13" s="62"/>
      <c r="N13" s="62"/>
      <c r="O13" s="62"/>
      <c r="P13" s="62">
        <f>VLOOKUP(P11,'[1]BASE PRODUITS'!A6:E691,3,0)</f>
        <v>200</v>
      </c>
      <c r="Q13" s="62">
        <f>VLOOKUP(Q11,'[1]BASE PRODUITS'!A6:E691,3,0)</f>
        <v>250</v>
      </c>
      <c r="R13" s="62"/>
      <c r="S13" s="62"/>
      <c r="T13" s="62"/>
      <c r="U13" s="62"/>
    </row>
    <row r="14" spans="1:21" s="60" customFormat="1">
      <c r="A14" s="62"/>
      <c r="B14" s="94"/>
      <c r="C14" s="115" t="s">
        <v>80</v>
      </c>
      <c r="D14" s="121" t="s">
        <v>281</v>
      </c>
      <c r="E14" s="107"/>
      <c r="F14" s="120" t="s">
        <v>77</v>
      </c>
      <c r="G14" s="565">
        <f>MILKBATH!D20</f>
        <v>0</v>
      </c>
      <c r="H14" s="566"/>
      <c r="I14" s="96"/>
      <c r="J14" s="62"/>
      <c r="K14" s="62"/>
      <c r="L14" s="62"/>
      <c r="M14" s="62"/>
      <c r="N14" s="62"/>
      <c r="O14" s="62"/>
      <c r="P14" s="122" t="s">
        <v>20</v>
      </c>
      <c r="Q14" s="62" t="s">
        <v>81</v>
      </c>
      <c r="R14" s="62"/>
      <c r="S14" s="62"/>
      <c r="T14" s="62"/>
      <c r="U14" s="62"/>
    </row>
    <row r="15" spans="1:21" s="60" customFormat="1" ht="15" thickBot="1">
      <c r="A15" s="62"/>
      <c r="B15" s="94"/>
      <c r="C15" s="115" t="s">
        <v>82</v>
      </c>
      <c r="D15" s="123">
        <v>83856740200014</v>
      </c>
      <c r="E15" s="254"/>
      <c r="F15" s="255"/>
      <c r="G15" s="256" t="s">
        <v>83</v>
      </c>
      <c r="H15" s="313" t="str">
        <f>DOSSIER!I3</f>
        <v>C89</v>
      </c>
      <c r="I15" s="96"/>
      <c r="J15" s="62"/>
      <c r="K15" s="62"/>
      <c r="L15" s="62"/>
      <c r="M15" s="62"/>
      <c r="N15" s="62"/>
      <c r="O15" s="62"/>
      <c r="P15" s="62"/>
      <c r="Q15" s="62"/>
      <c r="R15" s="62"/>
      <c r="S15" s="62"/>
      <c r="T15" s="62"/>
      <c r="U15" s="62"/>
    </row>
    <row r="16" spans="1:21" ht="9" customHeight="1" thickTop="1">
      <c r="B16" s="94"/>
      <c r="C16" s="124"/>
      <c r="D16" s="125"/>
      <c r="E16" s="126"/>
      <c r="F16" s="127"/>
      <c r="G16" s="128"/>
      <c r="H16" s="129"/>
      <c r="I16" s="96"/>
      <c r="P16" s="111">
        <v>43386</v>
      </c>
    </row>
    <row r="17" spans="1:12" ht="6.75" customHeight="1">
      <c r="B17" s="94"/>
      <c r="C17" s="130"/>
      <c r="D17" s="130"/>
      <c r="E17" s="130"/>
      <c r="F17" s="130"/>
      <c r="G17" s="130"/>
      <c r="H17" s="130"/>
      <c r="I17" s="96"/>
    </row>
    <row r="18" spans="1:12">
      <c r="B18" s="94"/>
      <c r="C18" s="131"/>
      <c r="D18" s="130"/>
      <c r="E18" s="132"/>
      <c r="F18" s="130"/>
      <c r="G18" s="130"/>
      <c r="H18" s="130"/>
      <c r="I18" s="96"/>
    </row>
    <row r="19" spans="1:12" ht="21" customHeight="1">
      <c r="B19" s="94"/>
      <c r="C19" s="133" t="s">
        <v>84</v>
      </c>
      <c r="D19" s="134" t="s">
        <v>85</v>
      </c>
      <c r="E19" s="135" t="s">
        <v>86</v>
      </c>
      <c r="F19" s="135" t="s">
        <v>87</v>
      </c>
      <c r="G19" s="135" t="s">
        <v>88</v>
      </c>
      <c r="H19" s="136" t="s">
        <v>89</v>
      </c>
      <c r="I19" s="96"/>
      <c r="K19" s="62" t="s">
        <v>90</v>
      </c>
      <c r="L19" s="62" t="s">
        <v>91</v>
      </c>
    </row>
    <row r="20" spans="1:12" ht="6.75" customHeight="1">
      <c r="B20" s="94"/>
      <c r="C20" s="137"/>
      <c r="D20" s="137"/>
      <c r="E20" s="138"/>
      <c r="F20" s="139"/>
      <c r="G20" s="139"/>
      <c r="H20" s="140"/>
      <c r="I20" s="96"/>
    </row>
    <row r="21" spans="1:12" ht="18" customHeight="1">
      <c r="A21" s="141">
        <v>5</v>
      </c>
      <c r="B21" s="94"/>
      <c r="C21" s="142"/>
      <c r="D21" s="143"/>
      <c r="E21" s="144"/>
      <c r="F21" s="145"/>
      <c r="G21" s="146"/>
      <c r="H21" s="147"/>
      <c r="I21" s="96"/>
      <c r="K21" s="110" t="e">
        <f>#REF!</f>
        <v>#REF!</v>
      </c>
      <c r="L21" s="148">
        <f>IF(ISERROR(H21*#REF!),0,H21*#REF!)</f>
        <v>0</v>
      </c>
    </row>
    <row r="22" spans="1:12" ht="18" customHeight="1">
      <c r="A22" s="141"/>
      <c r="B22" s="94"/>
      <c r="C22" s="567" t="s">
        <v>132</v>
      </c>
      <c r="D22" s="149" t="str">
        <f>VLOOKUP(C22,'BASE PRODUITS'!A7:B44,2,0)</f>
        <v>SEANCE NAISSANCE PACKAGE 1 PETIT PRIX</v>
      </c>
      <c r="E22" s="570"/>
      <c r="F22" s="573"/>
      <c r="G22" s="541"/>
      <c r="H22" s="544"/>
      <c r="I22" s="96"/>
      <c r="K22" s="110" t="e">
        <f>#REF!</f>
        <v>#REF!</v>
      </c>
      <c r="L22" s="148">
        <f>IF(ISERROR(H22*#REF!),0,H22*#REF!)</f>
        <v>0</v>
      </c>
    </row>
    <row r="23" spans="1:12" ht="18" customHeight="1">
      <c r="A23" s="141"/>
      <c r="B23" s="94"/>
      <c r="C23" s="568"/>
      <c r="D23" s="547" t="str">
        <f>VLOOKUP(C22,'BASE PRODUITS'!A7:D44,4,0)</f>
        <v>10 PHOTOS / 2 H</v>
      </c>
      <c r="E23" s="571"/>
      <c r="F23" s="574"/>
      <c r="G23" s="542"/>
      <c r="H23" s="545"/>
      <c r="I23" s="96"/>
      <c r="K23" s="110" t="e">
        <f>#REF!</f>
        <v>#REF!</v>
      </c>
      <c r="L23" s="148">
        <f>IF(ISERROR(H23*#REF!),0,H23*#REF!)</f>
        <v>0</v>
      </c>
    </row>
    <row r="24" spans="1:12" ht="18" customHeight="1">
      <c r="A24" s="141"/>
      <c r="B24" s="94"/>
      <c r="C24" s="569"/>
      <c r="D24" s="548" t="e">
        <f>VLOOKUP(C24,'BASE PRODUITS'!A9:B46,2,0)</f>
        <v>#N/A</v>
      </c>
      <c r="E24" s="572"/>
      <c r="F24" s="575"/>
      <c r="G24" s="543"/>
      <c r="H24" s="546"/>
      <c r="I24" s="96"/>
      <c r="K24" s="110" t="e">
        <f>#REF!</f>
        <v>#REF!</v>
      </c>
      <c r="L24" s="148">
        <f>IF(ISERROR(H24*#REF!),0,H24*#REF!)</f>
        <v>0</v>
      </c>
    </row>
    <row r="25" spans="1:12" ht="18" customHeight="1">
      <c r="A25" s="141"/>
      <c r="B25" s="94"/>
      <c r="C25" s="551" t="s">
        <v>92</v>
      </c>
      <c r="D25" s="554" t="e">
        <f>VLOOKUP(C25,'BASE PRODUITS'!A10:B47,2,0)</f>
        <v>#N/A</v>
      </c>
      <c r="E25" s="557"/>
      <c r="F25" s="150"/>
      <c r="G25" s="151"/>
      <c r="H25" s="560"/>
      <c r="I25" s="96"/>
      <c r="K25" s="110" t="e">
        <f>#REF!</f>
        <v>#REF!</v>
      </c>
      <c r="L25" s="148">
        <f>IF(ISERROR(H25*#REF!),0,H25*#REF!)</f>
        <v>0</v>
      </c>
    </row>
    <row r="26" spans="1:12" ht="18" customHeight="1">
      <c r="A26" s="141"/>
      <c r="B26" s="94"/>
      <c r="C26" s="552"/>
      <c r="D26" s="555" t="e">
        <f>VLOOKUP(C26,'BASE PRODUITS'!A11:B48,2,0)</f>
        <v>#N/A</v>
      </c>
      <c r="E26" s="558"/>
      <c r="F26" s="152"/>
      <c r="G26" s="153"/>
      <c r="H26" s="561"/>
      <c r="I26" s="96"/>
      <c r="K26" s="110" t="e">
        <f>#REF!</f>
        <v>#REF!</v>
      </c>
      <c r="L26" s="148">
        <f>IF(ISERROR(H26*#REF!),0,H26*#REF!)</f>
        <v>0</v>
      </c>
    </row>
    <row r="27" spans="1:12" ht="18" customHeight="1">
      <c r="A27" s="141"/>
      <c r="B27" s="94"/>
      <c r="C27" s="553"/>
      <c r="D27" s="556" t="e">
        <f>VLOOKUP(C27,'BASE PRODUITS'!A12:B49,2,0)</f>
        <v>#N/A</v>
      </c>
      <c r="E27" s="559"/>
      <c r="F27" s="152"/>
      <c r="G27" s="153"/>
      <c r="H27" s="562"/>
      <c r="I27" s="96"/>
      <c r="K27" s="110" t="e">
        <f>#REF!</f>
        <v>#REF!</v>
      </c>
      <c r="L27" s="148">
        <f>IF(ISERROR(H27*#REF!),0,H27*#REF!)</f>
        <v>0</v>
      </c>
    </row>
    <row r="28" spans="1:12" ht="18" customHeight="1">
      <c r="A28" s="141"/>
      <c r="B28" s="94"/>
      <c r="C28" s="154" t="s">
        <v>106</v>
      </c>
      <c r="D28" s="155" t="str">
        <f>VLOOKUP(C28,'BASE PRODUITS'!A13:B51,2,0)</f>
        <v>AJOUT COLLECTION MINI NOEL PLAISIR</v>
      </c>
      <c r="E28" s="156"/>
      <c r="F28" s="157"/>
      <c r="G28" s="158"/>
      <c r="H28" s="159"/>
      <c r="I28" s="96"/>
      <c r="K28" s="110" t="e">
        <f>#REF!</f>
        <v>#REF!</v>
      </c>
      <c r="L28" s="148">
        <f>IF(ISERROR(H28*#REF!),0,H28*#REF!)</f>
        <v>0</v>
      </c>
    </row>
    <row r="29" spans="1:12" ht="18" customHeight="1">
      <c r="A29" s="141"/>
      <c r="B29" s="94"/>
      <c r="C29" s="160"/>
      <c r="D29" s="539">
        <f>VLOOKUP(C28,'BASE PRODUITS'!A13:D54,4,0)</f>
        <v>0</v>
      </c>
      <c r="E29" s="161"/>
      <c r="F29" s="162"/>
      <c r="G29" s="163"/>
      <c r="H29" s="164"/>
      <c r="I29" s="96"/>
      <c r="K29" s="110" t="e">
        <f>#REF!</f>
        <v>#REF!</v>
      </c>
      <c r="L29" s="148">
        <f>IF(ISERROR(H29*#REF!),0,H29*#REF!)</f>
        <v>0</v>
      </c>
    </row>
    <row r="30" spans="1:12" ht="18" customHeight="1">
      <c r="A30" s="141"/>
      <c r="B30" s="94"/>
      <c r="C30" s="165"/>
      <c r="D30" s="540"/>
      <c r="E30" s="166"/>
      <c r="F30" s="167"/>
      <c r="G30" s="168"/>
      <c r="H30" s="169"/>
      <c r="I30" s="96"/>
      <c r="K30" s="110" t="e">
        <f>#REF!</f>
        <v>#REF!</v>
      </c>
      <c r="L30" s="148">
        <f>IF(ISERROR(H30*#REF!),0,H30*#REF!)</f>
        <v>0</v>
      </c>
    </row>
    <row r="31" spans="1:12" ht="18" customHeight="1">
      <c r="A31" s="141"/>
      <c r="B31" s="94"/>
      <c r="C31" s="154" t="s">
        <v>65</v>
      </c>
      <c r="D31" s="170" t="s">
        <v>65</v>
      </c>
      <c r="E31" s="171" t="s">
        <v>65</v>
      </c>
      <c r="F31" s="172" t="s">
        <v>65</v>
      </c>
      <c r="G31" s="151" t="s">
        <v>65</v>
      </c>
      <c r="H31" s="173" t="str">
        <f t="shared" ref="H31:H38" si="0">IF(ISERROR(E31*F31),"",(E31*F31)-G31*E31*F31)</f>
        <v/>
      </c>
      <c r="I31" s="96"/>
      <c r="K31" s="110" t="e">
        <f>#REF!</f>
        <v>#REF!</v>
      </c>
      <c r="L31" s="148">
        <f>IF(ISERROR(H31*#REF!),0,H31*#REF!)</f>
        <v>0</v>
      </c>
    </row>
    <row r="32" spans="1:12" ht="18" customHeight="1">
      <c r="A32" s="141"/>
      <c r="B32" s="94"/>
      <c r="C32" s="160" t="s">
        <v>65</v>
      </c>
      <c r="D32" s="174" t="s">
        <v>65</v>
      </c>
      <c r="E32" s="175" t="s">
        <v>65</v>
      </c>
      <c r="F32" s="176" t="s">
        <v>65</v>
      </c>
      <c r="G32" s="153" t="s">
        <v>65</v>
      </c>
      <c r="H32" s="177" t="str">
        <f t="shared" si="0"/>
        <v/>
      </c>
      <c r="I32" s="96"/>
      <c r="K32" s="110" t="e">
        <f>#REF!</f>
        <v>#REF!</v>
      </c>
      <c r="L32" s="148">
        <f>IF(ISERROR(H32*#REF!),0,H32*#REF!)</f>
        <v>0</v>
      </c>
    </row>
    <row r="33" spans="1:12" ht="18" customHeight="1">
      <c r="A33" s="141"/>
      <c r="B33" s="94"/>
      <c r="C33" s="165" t="s">
        <v>65</v>
      </c>
      <c r="D33" s="178" t="s">
        <v>65</v>
      </c>
      <c r="E33" s="179" t="s">
        <v>65</v>
      </c>
      <c r="F33" s="180" t="s">
        <v>65</v>
      </c>
      <c r="G33" s="181" t="s">
        <v>65</v>
      </c>
      <c r="H33" s="182" t="str">
        <f t="shared" si="0"/>
        <v/>
      </c>
      <c r="I33" s="96"/>
      <c r="K33" s="110" t="e">
        <f>#REF!</f>
        <v>#REF!</v>
      </c>
      <c r="L33" s="148">
        <f>IF(ISERROR(H33*#REF!),0,H33*#REF!)</f>
        <v>0</v>
      </c>
    </row>
    <row r="34" spans="1:12" ht="18" customHeight="1">
      <c r="A34" s="141"/>
      <c r="B34" s="94"/>
      <c r="C34" s="154" t="s">
        <v>65</v>
      </c>
      <c r="D34" s="170" t="s">
        <v>65</v>
      </c>
      <c r="E34" s="171" t="s">
        <v>65</v>
      </c>
      <c r="F34" s="172" t="s">
        <v>65</v>
      </c>
      <c r="G34" s="151" t="s">
        <v>65</v>
      </c>
      <c r="H34" s="173" t="str">
        <f t="shared" si="0"/>
        <v/>
      </c>
      <c r="I34" s="96"/>
      <c r="K34" s="110" t="e">
        <f>#REF!</f>
        <v>#REF!</v>
      </c>
      <c r="L34" s="148">
        <f>IF(ISERROR(H34*#REF!),0,H34*#REF!)</f>
        <v>0</v>
      </c>
    </row>
    <row r="35" spans="1:12" ht="18" customHeight="1">
      <c r="A35" s="141"/>
      <c r="B35" s="94"/>
      <c r="C35" s="160" t="s">
        <v>65</v>
      </c>
      <c r="D35" s="174" t="s">
        <v>65</v>
      </c>
      <c r="E35" s="175" t="s">
        <v>65</v>
      </c>
      <c r="F35" s="176" t="s">
        <v>65</v>
      </c>
      <c r="G35" s="153" t="s">
        <v>65</v>
      </c>
      <c r="H35" s="177" t="str">
        <f t="shared" si="0"/>
        <v/>
      </c>
      <c r="I35" s="96"/>
      <c r="K35" s="110" t="e">
        <f>#REF!</f>
        <v>#REF!</v>
      </c>
      <c r="L35" s="148">
        <f>IF(ISERROR(H35*#REF!),0,H35*#REF!)</f>
        <v>0</v>
      </c>
    </row>
    <row r="36" spans="1:12" ht="18" customHeight="1">
      <c r="A36" s="141"/>
      <c r="B36" s="94"/>
      <c r="C36" s="165" t="s">
        <v>65</v>
      </c>
      <c r="D36" s="178" t="s">
        <v>65</v>
      </c>
      <c r="E36" s="179" t="s">
        <v>65</v>
      </c>
      <c r="F36" s="180" t="s">
        <v>65</v>
      </c>
      <c r="G36" s="181" t="s">
        <v>65</v>
      </c>
      <c r="H36" s="182" t="str">
        <f t="shared" si="0"/>
        <v/>
      </c>
      <c r="I36" s="96"/>
      <c r="K36" s="110" t="e">
        <f>#REF!</f>
        <v>#REF!</v>
      </c>
      <c r="L36" s="148">
        <f>IF(ISERROR(H36*#REF!),0,H36*#REF!)</f>
        <v>0</v>
      </c>
    </row>
    <row r="37" spans="1:12" ht="18" customHeight="1">
      <c r="A37" s="141"/>
      <c r="B37" s="94"/>
      <c r="C37" s="183" t="s">
        <v>65</v>
      </c>
      <c r="D37" s="184" t="s">
        <v>65</v>
      </c>
      <c r="E37" s="185" t="s">
        <v>65</v>
      </c>
      <c r="F37" s="186" t="s">
        <v>65</v>
      </c>
      <c r="G37" s="187" t="s">
        <v>65</v>
      </c>
      <c r="H37" s="188" t="str">
        <f t="shared" si="0"/>
        <v/>
      </c>
      <c r="I37" s="96"/>
      <c r="K37" s="110" t="e">
        <f>#REF!</f>
        <v>#REF!</v>
      </c>
      <c r="L37" s="148">
        <f>IF(ISERROR(H37*#REF!),0,H37*#REF!)</f>
        <v>0</v>
      </c>
    </row>
    <row r="38" spans="1:12" ht="18" customHeight="1">
      <c r="A38" s="141"/>
      <c r="B38" s="94"/>
      <c r="C38" s="183" t="s">
        <v>65</v>
      </c>
      <c r="D38" s="184" t="s">
        <v>65</v>
      </c>
      <c r="E38" s="185" t="s">
        <v>65</v>
      </c>
      <c r="F38" s="186" t="s">
        <v>65</v>
      </c>
      <c r="G38" s="187" t="s">
        <v>65</v>
      </c>
      <c r="H38" s="188" t="str">
        <f t="shared" si="0"/>
        <v/>
      </c>
      <c r="I38" s="96"/>
      <c r="K38" s="110" t="e">
        <f>#REF!</f>
        <v>#REF!</v>
      </c>
      <c r="L38" s="148">
        <f>IF(ISERROR(H38*#REF!),0,H38*#REF!)</f>
        <v>0</v>
      </c>
    </row>
    <row r="39" spans="1:12" ht="18" customHeight="1">
      <c r="A39" s="141"/>
      <c r="B39" s="94"/>
      <c r="C39" s="189" t="s">
        <v>93</v>
      </c>
      <c r="D39" s="190">
        <f>G5</f>
        <v>43960</v>
      </c>
      <c r="E39" s="185" t="s">
        <v>65</v>
      </c>
      <c r="G39" s="191" t="s">
        <v>94</v>
      </c>
      <c r="H39" s="192">
        <f>H22</f>
        <v>0</v>
      </c>
      <c r="I39" s="96"/>
      <c r="K39" s="110" t="e">
        <f>#REF!</f>
        <v>#REF!</v>
      </c>
      <c r="L39" s="148">
        <f>IF(ISERROR(#REF!*#REF!),0,#REF!*#REF!)</f>
        <v>0</v>
      </c>
    </row>
    <row r="40" spans="1:12" ht="18" customHeight="1">
      <c r="A40" s="141"/>
      <c r="B40" s="193"/>
      <c r="C40" s="189"/>
      <c r="D40" s="194"/>
      <c r="E40" s="185" t="s">
        <v>65</v>
      </c>
      <c r="G40" s="195"/>
      <c r="H40" s="196"/>
      <c r="I40" s="96"/>
      <c r="K40" s="110" t="e">
        <f>#REF!</f>
        <v>#REF!</v>
      </c>
      <c r="L40" s="148">
        <f>IF(ISERROR(#REF!*#REF!),0,#REF!*#REF!)</f>
        <v>0</v>
      </c>
    </row>
    <row r="41" spans="1:12" ht="18" customHeight="1">
      <c r="A41" s="141"/>
      <c r="B41" s="94"/>
      <c r="C41" s="189" t="s">
        <v>95</v>
      </c>
      <c r="D41" s="296" t="str">
        <f>MILKBATH!D28</f>
        <v>CHEQUE/VIREMENT/PAYPAL</v>
      </c>
      <c r="E41" s="185" t="s">
        <v>65</v>
      </c>
      <c r="F41" s="197" t="s">
        <v>97</v>
      </c>
      <c r="G41" s="198"/>
      <c r="H41" s="199">
        <f>H39</f>
        <v>0</v>
      </c>
      <c r="I41" s="96"/>
      <c r="K41" s="110" t="e">
        <f>#REF!</f>
        <v>#REF!</v>
      </c>
      <c r="L41" s="148">
        <f>IF(ISERROR(#REF!*#REF!),0,#REF!*#REF!)</f>
        <v>0</v>
      </c>
    </row>
    <row r="42" spans="1:12" ht="18" customHeight="1">
      <c r="A42" s="141"/>
      <c r="B42" s="94"/>
      <c r="C42" s="200" t="s">
        <v>98</v>
      </c>
      <c r="D42" s="201"/>
      <c r="E42" s="185" t="s">
        <v>65</v>
      </c>
      <c r="F42" s="186" t="s">
        <v>65</v>
      </c>
      <c r="G42" s="187" t="s">
        <v>65</v>
      </c>
      <c r="H42" s="188" t="str">
        <f>IF(ISERROR(E42*F42),"",(E42*F42)-G42*E42*F42)</f>
        <v/>
      </c>
      <c r="I42" s="130"/>
      <c r="J42" s="193"/>
      <c r="K42" s="110" t="e">
        <f>#REF!</f>
        <v>#REF!</v>
      </c>
      <c r="L42" s="148">
        <f>IF(ISERROR(#REF!*#REF!),0,#REF!*#REF!)</f>
        <v>0</v>
      </c>
    </row>
    <row r="43" spans="1:12" ht="18" customHeight="1">
      <c r="A43" s="141"/>
      <c r="B43" s="94"/>
      <c r="C43" s="183" t="s">
        <v>65</v>
      </c>
      <c r="E43" s="185" t="s">
        <v>65</v>
      </c>
      <c r="F43" s="186" t="s">
        <v>65</v>
      </c>
      <c r="G43" s="187" t="s">
        <v>65</v>
      </c>
      <c r="H43" s="188" t="str">
        <f>IF(ISERROR(E43*F43),"",(E43*F43)-G43*E43*F43)</f>
        <v/>
      </c>
      <c r="I43" s="96"/>
      <c r="K43" s="110" t="e">
        <f>#REF!</f>
        <v>#REF!</v>
      </c>
      <c r="L43" s="148">
        <f>IF(ISERROR(#REF!*#REF!),0,#REF!*#REF!)</f>
        <v>0</v>
      </c>
    </row>
    <row r="44" spans="1:12" ht="18" customHeight="1">
      <c r="A44" s="141"/>
      <c r="B44" s="94"/>
      <c r="C44" s="183" t="s">
        <v>65</v>
      </c>
      <c r="D44" s="184" t="s">
        <v>65</v>
      </c>
      <c r="E44" s="185" t="s">
        <v>65</v>
      </c>
      <c r="F44" s="186" t="s">
        <v>65</v>
      </c>
      <c r="G44" s="187" t="s">
        <v>65</v>
      </c>
      <c r="H44" s="188" t="str">
        <f>IF(ISERROR(E44*F44),"",(E44*F44)-G44*E44*F44)</f>
        <v/>
      </c>
      <c r="I44" s="96"/>
      <c r="K44" s="110" t="e">
        <f>#REF!</f>
        <v>#REF!</v>
      </c>
      <c r="L44" s="148">
        <f>IF(ISERROR(H42*#REF!),0,H42*#REF!)</f>
        <v>0</v>
      </c>
    </row>
    <row r="45" spans="1:12" ht="18" customHeight="1">
      <c r="A45" s="141"/>
      <c r="B45" s="94"/>
      <c r="C45" s="183" t="s">
        <v>65</v>
      </c>
      <c r="E45" s="185" t="s">
        <v>65</v>
      </c>
      <c r="F45" s="186" t="s">
        <v>65</v>
      </c>
      <c r="G45" s="187" t="s">
        <v>65</v>
      </c>
      <c r="H45" s="188" t="str">
        <f>IF(ISERROR(E45*F45),"",(E45*F45)-G45*E45*F45)</f>
        <v/>
      </c>
      <c r="I45" s="96"/>
      <c r="K45" s="110" t="e">
        <f>#REF!</f>
        <v>#REF!</v>
      </c>
      <c r="L45" s="148">
        <f>IF(ISERROR(H43*#REF!),0,H43*#REF!)</f>
        <v>0</v>
      </c>
    </row>
    <row r="46" spans="1:12" ht="18" customHeight="1">
      <c r="A46" s="141"/>
      <c r="B46" s="94"/>
      <c r="C46" s="538" t="s">
        <v>99</v>
      </c>
      <c r="D46" s="538"/>
      <c r="E46" s="538"/>
      <c r="F46" s="538"/>
      <c r="G46" s="538"/>
      <c r="H46" s="538"/>
      <c r="I46" s="96"/>
      <c r="K46" s="110" t="e">
        <f>#REF!</f>
        <v>#REF!</v>
      </c>
      <c r="L46" s="148">
        <f>IF(ISERROR(H44*#REF!),0,H44*#REF!)</f>
        <v>0</v>
      </c>
    </row>
    <row r="47" spans="1:12" ht="18" customHeight="1">
      <c r="A47" s="141"/>
      <c r="B47" s="94"/>
      <c r="C47" s="538" t="s">
        <v>100</v>
      </c>
      <c r="D47" s="538"/>
      <c r="E47" s="538"/>
      <c r="F47" s="538"/>
      <c r="G47" s="538"/>
      <c r="H47" s="538"/>
      <c r="I47" s="96"/>
      <c r="K47" s="110" t="e">
        <f>#REF!</f>
        <v>#REF!</v>
      </c>
      <c r="L47" s="148">
        <f>IF(ISERROR(H45*#REF!),0,H45*#REF!)</f>
        <v>0</v>
      </c>
    </row>
    <row r="48" spans="1:12" ht="18" customHeight="1">
      <c r="A48" s="141"/>
      <c r="B48" s="94"/>
      <c r="I48" s="96"/>
      <c r="K48" s="110" t="e">
        <f>#REF!</f>
        <v>#REF!</v>
      </c>
      <c r="L48" s="148">
        <f>IF(ISERROR(H46*#REF!),0,H46*#REF!)</f>
        <v>0</v>
      </c>
    </row>
    <row r="49" spans="1:12" ht="18" customHeight="1">
      <c r="A49" s="141"/>
      <c r="B49" s="94"/>
      <c r="C49" s="538"/>
      <c r="D49" s="538"/>
      <c r="E49" s="538"/>
      <c r="F49" s="538"/>
      <c r="G49" s="538"/>
      <c r="H49" s="538"/>
      <c r="I49" s="96"/>
      <c r="K49" s="110" t="e">
        <f>#REF!</f>
        <v>#REF!</v>
      </c>
      <c r="L49" s="148">
        <f>IF(ISERROR(H49*#REF!),0,H49*#REF!)</f>
        <v>0</v>
      </c>
    </row>
    <row r="50" spans="1:12" ht="18" customHeight="1">
      <c r="A50" s="141"/>
      <c r="B50" s="94"/>
      <c r="D50" s="202" t="s">
        <v>101</v>
      </c>
      <c r="I50" s="96"/>
      <c r="K50" s="110" t="e">
        <f>#REF!</f>
        <v>#REF!</v>
      </c>
      <c r="L50" s="148">
        <f>IF(ISERROR(H47*#REF!),0,H47*#REF!)</f>
        <v>0</v>
      </c>
    </row>
    <row r="51" spans="1:12" ht="18" customHeight="1">
      <c r="A51" s="203"/>
      <c r="B51" s="94"/>
      <c r="C51" s="183" t="s">
        <v>65</v>
      </c>
      <c r="D51" s="184" t="s">
        <v>65</v>
      </c>
      <c r="E51" s="185" t="s">
        <v>65</v>
      </c>
      <c r="F51" s="186" t="s">
        <v>65</v>
      </c>
      <c r="G51" s="187" t="s">
        <v>65</v>
      </c>
      <c r="H51" s="188" t="str">
        <f>IF(ISERROR(E51*F51),"",(E51*F51)-G51*E51*F51)</f>
        <v/>
      </c>
      <c r="I51" s="96"/>
      <c r="K51" s="110" t="e">
        <f>#REF!</f>
        <v>#REF!</v>
      </c>
      <c r="L51" s="148">
        <f>IF(ISERROR(H51*#REF!),0,H51*#REF!)</f>
        <v>0</v>
      </c>
    </row>
    <row r="52" spans="1:12">
      <c r="B52" s="94"/>
      <c r="C52" s="204"/>
      <c r="D52" s="204"/>
      <c r="E52" s="201"/>
      <c r="G52" s="201"/>
      <c r="H52" s="201"/>
      <c r="I52" s="96"/>
      <c r="L52" s="205">
        <f>SUM(L21:L51)</f>
        <v>0</v>
      </c>
    </row>
    <row r="53" spans="1:12" ht="17.25" customHeight="1">
      <c r="B53" s="94"/>
      <c r="I53" s="96"/>
    </row>
    <row r="54" spans="1:12" ht="7.5" customHeight="1">
      <c r="B54" s="94"/>
      <c r="I54" s="96"/>
    </row>
    <row r="55" spans="1:12" ht="36" customHeight="1">
      <c r="B55" s="94"/>
      <c r="E55" s="206"/>
      <c r="I55" s="96"/>
    </row>
    <row r="56" spans="1:12" ht="21.75" hidden="1" customHeight="1">
      <c r="B56" s="94"/>
      <c r="C56" s="130"/>
      <c r="D56" s="130" t="s">
        <v>102</v>
      </c>
      <c r="E56" s="207"/>
      <c r="I56" s="96"/>
    </row>
    <row r="57" spans="1:12" ht="15.6" hidden="1">
      <c r="B57" s="94"/>
      <c r="C57" s="130"/>
      <c r="D57" s="130" t="s">
        <v>103</v>
      </c>
      <c r="E57" s="207"/>
      <c r="G57" s="208"/>
      <c r="H57" s="209"/>
      <c r="I57" s="96"/>
    </row>
    <row r="58" spans="1:12" ht="15.6" hidden="1">
      <c r="B58" s="94"/>
      <c r="C58" s="130"/>
      <c r="D58" s="130" t="s">
        <v>71</v>
      </c>
      <c r="E58" s="207"/>
      <c r="G58" s="208"/>
      <c r="H58" s="210"/>
      <c r="I58" s="96"/>
    </row>
    <row r="59" spans="1:12" ht="15.6" hidden="1">
      <c r="B59" s="94"/>
      <c r="C59" s="130"/>
      <c r="D59" s="130" t="s">
        <v>96</v>
      </c>
      <c r="E59" s="207"/>
      <c r="G59" s="208"/>
      <c r="H59" s="210"/>
      <c r="I59" s="96"/>
    </row>
    <row r="60" spans="1:12" ht="12" customHeight="1">
      <c r="B60" s="94"/>
      <c r="E60" s="130"/>
      <c r="H60" s="211"/>
      <c r="I60" s="96"/>
    </row>
    <row r="61" spans="1:12">
      <c r="B61" s="94"/>
      <c r="C61" s="200"/>
      <c r="E61" s="130"/>
      <c r="F61" s="212"/>
      <c r="G61" s="213"/>
      <c r="H61" s="211"/>
      <c r="I61" s="96"/>
    </row>
    <row r="62" spans="1:12">
      <c r="B62" s="94"/>
      <c r="C62" s="200"/>
      <c r="D62" s="130"/>
      <c r="F62" s="212"/>
      <c r="G62" s="213"/>
      <c r="H62" s="201"/>
      <c r="I62" s="96"/>
    </row>
    <row r="63" spans="1:12">
      <c r="B63" s="94"/>
      <c r="C63" s="200"/>
      <c r="D63" s="130"/>
      <c r="F63" s="212"/>
      <c r="G63" s="214"/>
      <c r="H63" s="201"/>
      <c r="I63" s="96"/>
    </row>
    <row r="64" spans="1:12">
      <c r="B64" s="94"/>
      <c r="C64" s="215" t="s">
        <v>282</v>
      </c>
      <c r="D64" s="216"/>
      <c r="E64" s="216"/>
      <c r="F64" s="216"/>
      <c r="G64" s="216"/>
      <c r="H64" s="216"/>
      <c r="I64" s="96"/>
    </row>
    <row r="65" spans="2:9" ht="15" thickBot="1">
      <c r="B65" s="217"/>
      <c r="C65" s="218"/>
      <c r="D65" s="218"/>
      <c r="E65" s="218"/>
      <c r="F65" s="218"/>
      <c r="G65" s="218"/>
      <c r="H65" s="130"/>
      <c r="I65" s="219"/>
    </row>
    <row r="66" spans="2:9" ht="15" thickTop="1">
      <c r="H66" s="220"/>
    </row>
    <row r="68" spans="2:9">
      <c r="C68" s="221"/>
      <c r="D68" s="221"/>
      <c r="F68" s="221"/>
      <c r="G68" s="222"/>
    </row>
    <row r="70" spans="2:9" ht="18">
      <c r="C70" s="223"/>
    </row>
  </sheetData>
  <sheetProtection selectLockedCells="1" selectUnlockedCells="1"/>
  <mergeCells count="26">
    <mergeCell ref="D3:E4"/>
    <mergeCell ref="F3:H4"/>
    <mergeCell ref="C5:C6"/>
    <mergeCell ref="D5:D6"/>
    <mergeCell ref="F5:F6"/>
    <mergeCell ref="G5:H6"/>
    <mergeCell ref="F8:H8"/>
    <mergeCell ref="C25:C27"/>
    <mergeCell ref="D25:D27"/>
    <mergeCell ref="E25:E27"/>
    <mergeCell ref="H25:H27"/>
    <mergeCell ref="G11:H11"/>
    <mergeCell ref="G12:H12"/>
    <mergeCell ref="C22:C24"/>
    <mergeCell ref="E22:E24"/>
    <mergeCell ref="F22:F24"/>
    <mergeCell ref="F10:H10"/>
    <mergeCell ref="G13:H13"/>
    <mergeCell ref="G14:H14"/>
    <mergeCell ref="C47:H47"/>
    <mergeCell ref="C49:H49"/>
    <mergeCell ref="D29:D30"/>
    <mergeCell ref="C46:H46"/>
    <mergeCell ref="G22:G24"/>
    <mergeCell ref="H22:H24"/>
    <mergeCell ref="D23:D24"/>
  </mergeCells>
  <hyperlinks>
    <hyperlink ref="D14" r:id="rId1"/>
    <hyperlink ref="D13" r:id="rId2"/>
  </hyperlinks>
  <printOptions horizontalCentered="1" verticalCentered="1"/>
  <pageMargins left="0.31496062992125984" right="0.31496062992125984" top="0.35433070866141736" bottom="0.35433070866141736" header="0.31496062992125984" footer="0.31496062992125984"/>
  <pageSetup paperSize="9" scale="79" orientation="portrait" r:id="rId3"/>
  <drawing r:id="rId4"/>
</worksheet>
</file>

<file path=xl/worksheets/sheet5.xml><?xml version="1.0" encoding="utf-8"?>
<worksheet xmlns="http://schemas.openxmlformats.org/spreadsheetml/2006/main" xmlns:r="http://schemas.openxmlformats.org/officeDocument/2006/relationships">
  <sheetPr>
    <pageSetUpPr fitToPage="1"/>
  </sheetPr>
  <dimension ref="A1:J115"/>
  <sheetViews>
    <sheetView view="pageBreakPreview" topLeftCell="A26" zoomScale="60" zoomScaleNormal="100" workbookViewId="0">
      <selection activeCell="C121" sqref="C121"/>
    </sheetView>
  </sheetViews>
  <sheetFormatPr baseColWidth="10" defaultRowHeight="14.4"/>
  <cols>
    <col min="1" max="1" width="46.21875" style="424" customWidth="1"/>
    <col min="2" max="2" width="2.5546875" style="424" customWidth="1"/>
    <col min="3" max="3" width="46.21875" style="424" customWidth="1"/>
    <col min="4" max="256" width="11.5546875" style="424"/>
    <col min="257" max="257" width="46.21875" style="424" customWidth="1"/>
    <col min="258" max="258" width="2.5546875" style="424" customWidth="1"/>
    <col min="259" max="259" width="46.21875" style="424" customWidth="1"/>
    <col min="260" max="512" width="11.5546875" style="424"/>
    <col min="513" max="513" width="46.21875" style="424" customWidth="1"/>
    <col min="514" max="514" width="2.5546875" style="424" customWidth="1"/>
    <col min="515" max="515" width="46.21875" style="424" customWidth="1"/>
    <col min="516" max="768" width="11.5546875" style="424"/>
    <col min="769" max="769" width="46.21875" style="424" customWidth="1"/>
    <col min="770" max="770" width="2.5546875" style="424" customWidth="1"/>
    <col min="771" max="771" width="46.21875" style="424" customWidth="1"/>
    <col min="772" max="1024" width="11.5546875" style="424"/>
    <col min="1025" max="1025" width="46.21875" style="424" customWidth="1"/>
    <col min="1026" max="1026" width="2.5546875" style="424" customWidth="1"/>
    <col min="1027" max="1027" width="46.21875" style="424" customWidth="1"/>
    <col min="1028" max="1280" width="11.5546875" style="424"/>
    <col min="1281" max="1281" width="46.21875" style="424" customWidth="1"/>
    <col min="1282" max="1282" width="2.5546875" style="424" customWidth="1"/>
    <col min="1283" max="1283" width="46.21875" style="424" customWidth="1"/>
    <col min="1284" max="1536" width="11.5546875" style="424"/>
    <col min="1537" max="1537" width="46.21875" style="424" customWidth="1"/>
    <col min="1538" max="1538" width="2.5546875" style="424" customWidth="1"/>
    <col min="1539" max="1539" width="46.21875" style="424" customWidth="1"/>
    <col min="1540" max="1792" width="11.5546875" style="424"/>
    <col min="1793" max="1793" width="46.21875" style="424" customWidth="1"/>
    <col min="1794" max="1794" width="2.5546875" style="424" customWidth="1"/>
    <col min="1795" max="1795" width="46.21875" style="424" customWidth="1"/>
    <col min="1796" max="2048" width="11.5546875" style="424"/>
    <col min="2049" max="2049" width="46.21875" style="424" customWidth="1"/>
    <col min="2050" max="2050" width="2.5546875" style="424" customWidth="1"/>
    <col min="2051" max="2051" width="46.21875" style="424" customWidth="1"/>
    <col min="2052" max="2304" width="11.5546875" style="424"/>
    <col min="2305" max="2305" width="46.21875" style="424" customWidth="1"/>
    <col min="2306" max="2306" width="2.5546875" style="424" customWidth="1"/>
    <col min="2307" max="2307" width="46.21875" style="424" customWidth="1"/>
    <col min="2308" max="2560" width="11.5546875" style="424"/>
    <col min="2561" max="2561" width="46.21875" style="424" customWidth="1"/>
    <col min="2562" max="2562" width="2.5546875" style="424" customWidth="1"/>
    <col min="2563" max="2563" width="46.21875" style="424" customWidth="1"/>
    <col min="2564" max="2816" width="11.5546875" style="424"/>
    <col min="2817" max="2817" width="46.21875" style="424" customWidth="1"/>
    <col min="2818" max="2818" width="2.5546875" style="424" customWidth="1"/>
    <col min="2819" max="2819" width="46.21875" style="424" customWidth="1"/>
    <col min="2820" max="3072" width="11.5546875" style="424"/>
    <col min="3073" max="3073" width="46.21875" style="424" customWidth="1"/>
    <col min="3074" max="3074" width="2.5546875" style="424" customWidth="1"/>
    <col min="3075" max="3075" width="46.21875" style="424" customWidth="1"/>
    <col min="3076" max="3328" width="11.5546875" style="424"/>
    <col min="3329" max="3329" width="46.21875" style="424" customWidth="1"/>
    <col min="3330" max="3330" width="2.5546875" style="424" customWidth="1"/>
    <col min="3331" max="3331" width="46.21875" style="424" customWidth="1"/>
    <col min="3332" max="3584" width="11.5546875" style="424"/>
    <col min="3585" max="3585" width="46.21875" style="424" customWidth="1"/>
    <col min="3586" max="3586" width="2.5546875" style="424" customWidth="1"/>
    <col min="3587" max="3587" width="46.21875" style="424" customWidth="1"/>
    <col min="3588" max="3840" width="11.5546875" style="424"/>
    <col min="3841" max="3841" width="46.21875" style="424" customWidth="1"/>
    <col min="3842" max="3842" width="2.5546875" style="424" customWidth="1"/>
    <col min="3843" max="3843" width="46.21875" style="424" customWidth="1"/>
    <col min="3844" max="4096" width="11.5546875" style="424"/>
    <col min="4097" max="4097" width="46.21875" style="424" customWidth="1"/>
    <col min="4098" max="4098" width="2.5546875" style="424" customWidth="1"/>
    <col min="4099" max="4099" width="46.21875" style="424" customWidth="1"/>
    <col min="4100" max="4352" width="11.5546875" style="424"/>
    <col min="4353" max="4353" width="46.21875" style="424" customWidth="1"/>
    <col min="4354" max="4354" width="2.5546875" style="424" customWidth="1"/>
    <col min="4355" max="4355" width="46.21875" style="424" customWidth="1"/>
    <col min="4356" max="4608" width="11.5546875" style="424"/>
    <col min="4609" max="4609" width="46.21875" style="424" customWidth="1"/>
    <col min="4610" max="4610" width="2.5546875" style="424" customWidth="1"/>
    <col min="4611" max="4611" width="46.21875" style="424" customWidth="1"/>
    <col min="4612" max="4864" width="11.5546875" style="424"/>
    <col min="4865" max="4865" width="46.21875" style="424" customWidth="1"/>
    <col min="4866" max="4866" width="2.5546875" style="424" customWidth="1"/>
    <col min="4867" max="4867" width="46.21875" style="424" customWidth="1"/>
    <col min="4868" max="5120" width="11.5546875" style="424"/>
    <col min="5121" max="5121" width="46.21875" style="424" customWidth="1"/>
    <col min="5122" max="5122" width="2.5546875" style="424" customWidth="1"/>
    <col min="5123" max="5123" width="46.21875" style="424" customWidth="1"/>
    <col min="5124" max="5376" width="11.5546875" style="424"/>
    <col min="5377" max="5377" width="46.21875" style="424" customWidth="1"/>
    <col min="5378" max="5378" width="2.5546875" style="424" customWidth="1"/>
    <col min="5379" max="5379" width="46.21875" style="424" customWidth="1"/>
    <col min="5380" max="5632" width="11.5546875" style="424"/>
    <col min="5633" max="5633" width="46.21875" style="424" customWidth="1"/>
    <col min="5634" max="5634" width="2.5546875" style="424" customWidth="1"/>
    <col min="5635" max="5635" width="46.21875" style="424" customWidth="1"/>
    <col min="5636" max="5888" width="11.5546875" style="424"/>
    <col min="5889" max="5889" width="46.21875" style="424" customWidth="1"/>
    <col min="5890" max="5890" width="2.5546875" style="424" customWidth="1"/>
    <col min="5891" max="5891" width="46.21875" style="424" customWidth="1"/>
    <col min="5892" max="6144" width="11.5546875" style="424"/>
    <col min="6145" max="6145" width="46.21875" style="424" customWidth="1"/>
    <col min="6146" max="6146" width="2.5546875" style="424" customWidth="1"/>
    <col min="6147" max="6147" width="46.21875" style="424" customWidth="1"/>
    <col min="6148" max="6400" width="11.5546875" style="424"/>
    <col min="6401" max="6401" width="46.21875" style="424" customWidth="1"/>
    <col min="6402" max="6402" width="2.5546875" style="424" customWidth="1"/>
    <col min="6403" max="6403" width="46.21875" style="424" customWidth="1"/>
    <col min="6404" max="6656" width="11.5546875" style="424"/>
    <col min="6657" max="6657" width="46.21875" style="424" customWidth="1"/>
    <col min="6658" max="6658" width="2.5546875" style="424" customWidth="1"/>
    <col min="6659" max="6659" width="46.21875" style="424" customWidth="1"/>
    <col min="6660" max="6912" width="11.5546875" style="424"/>
    <col min="6913" max="6913" width="46.21875" style="424" customWidth="1"/>
    <col min="6914" max="6914" width="2.5546875" style="424" customWidth="1"/>
    <col min="6915" max="6915" width="46.21875" style="424" customWidth="1"/>
    <col min="6916" max="7168" width="11.5546875" style="424"/>
    <col min="7169" max="7169" width="46.21875" style="424" customWidth="1"/>
    <col min="7170" max="7170" width="2.5546875" style="424" customWidth="1"/>
    <col min="7171" max="7171" width="46.21875" style="424" customWidth="1"/>
    <col min="7172" max="7424" width="11.5546875" style="424"/>
    <col min="7425" max="7425" width="46.21875" style="424" customWidth="1"/>
    <col min="7426" max="7426" width="2.5546875" style="424" customWidth="1"/>
    <col min="7427" max="7427" width="46.21875" style="424" customWidth="1"/>
    <col min="7428" max="7680" width="11.5546875" style="424"/>
    <col min="7681" max="7681" width="46.21875" style="424" customWidth="1"/>
    <col min="7682" max="7682" width="2.5546875" style="424" customWidth="1"/>
    <col min="7683" max="7683" width="46.21875" style="424" customWidth="1"/>
    <col min="7684" max="7936" width="11.5546875" style="424"/>
    <col min="7937" max="7937" width="46.21875" style="424" customWidth="1"/>
    <col min="7938" max="7938" width="2.5546875" style="424" customWidth="1"/>
    <col min="7939" max="7939" width="46.21875" style="424" customWidth="1"/>
    <col min="7940" max="8192" width="11.5546875" style="424"/>
    <col min="8193" max="8193" width="46.21875" style="424" customWidth="1"/>
    <col min="8194" max="8194" width="2.5546875" style="424" customWidth="1"/>
    <col min="8195" max="8195" width="46.21875" style="424" customWidth="1"/>
    <col min="8196" max="8448" width="11.5546875" style="424"/>
    <col min="8449" max="8449" width="46.21875" style="424" customWidth="1"/>
    <col min="8450" max="8450" width="2.5546875" style="424" customWidth="1"/>
    <col min="8451" max="8451" width="46.21875" style="424" customWidth="1"/>
    <col min="8452" max="8704" width="11.5546875" style="424"/>
    <col min="8705" max="8705" width="46.21875" style="424" customWidth="1"/>
    <col min="8706" max="8706" width="2.5546875" style="424" customWidth="1"/>
    <col min="8707" max="8707" width="46.21875" style="424" customWidth="1"/>
    <col min="8708" max="8960" width="11.5546875" style="424"/>
    <col min="8961" max="8961" width="46.21875" style="424" customWidth="1"/>
    <col min="8962" max="8962" width="2.5546875" style="424" customWidth="1"/>
    <col min="8963" max="8963" width="46.21875" style="424" customWidth="1"/>
    <col min="8964" max="9216" width="11.5546875" style="424"/>
    <col min="9217" max="9217" width="46.21875" style="424" customWidth="1"/>
    <col min="9218" max="9218" width="2.5546875" style="424" customWidth="1"/>
    <col min="9219" max="9219" width="46.21875" style="424" customWidth="1"/>
    <col min="9220" max="9472" width="11.5546875" style="424"/>
    <col min="9473" max="9473" width="46.21875" style="424" customWidth="1"/>
    <col min="9474" max="9474" width="2.5546875" style="424" customWidth="1"/>
    <col min="9475" max="9475" width="46.21875" style="424" customWidth="1"/>
    <col min="9476" max="9728" width="11.5546875" style="424"/>
    <col min="9729" max="9729" width="46.21875" style="424" customWidth="1"/>
    <col min="9730" max="9730" width="2.5546875" style="424" customWidth="1"/>
    <col min="9731" max="9731" width="46.21875" style="424" customWidth="1"/>
    <col min="9732" max="9984" width="11.5546875" style="424"/>
    <col min="9985" max="9985" width="46.21875" style="424" customWidth="1"/>
    <col min="9986" max="9986" width="2.5546875" style="424" customWidth="1"/>
    <col min="9987" max="9987" width="46.21875" style="424" customWidth="1"/>
    <col min="9988" max="10240" width="11.5546875" style="424"/>
    <col min="10241" max="10241" width="46.21875" style="424" customWidth="1"/>
    <col min="10242" max="10242" width="2.5546875" style="424" customWidth="1"/>
    <col min="10243" max="10243" width="46.21875" style="424" customWidth="1"/>
    <col min="10244" max="10496" width="11.5546875" style="424"/>
    <col min="10497" max="10497" width="46.21875" style="424" customWidth="1"/>
    <col min="10498" max="10498" width="2.5546875" style="424" customWidth="1"/>
    <col min="10499" max="10499" width="46.21875" style="424" customWidth="1"/>
    <col min="10500" max="10752" width="11.5546875" style="424"/>
    <col min="10753" max="10753" width="46.21875" style="424" customWidth="1"/>
    <col min="10754" max="10754" width="2.5546875" style="424" customWidth="1"/>
    <col min="10755" max="10755" width="46.21875" style="424" customWidth="1"/>
    <col min="10756" max="11008" width="11.5546875" style="424"/>
    <col min="11009" max="11009" width="46.21875" style="424" customWidth="1"/>
    <col min="11010" max="11010" width="2.5546875" style="424" customWidth="1"/>
    <col min="11011" max="11011" width="46.21875" style="424" customWidth="1"/>
    <col min="11012" max="11264" width="11.5546875" style="424"/>
    <col min="11265" max="11265" width="46.21875" style="424" customWidth="1"/>
    <col min="11266" max="11266" width="2.5546875" style="424" customWidth="1"/>
    <col min="11267" max="11267" width="46.21875" style="424" customWidth="1"/>
    <col min="11268" max="11520" width="11.5546875" style="424"/>
    <col min="11521" max="11521" width="46.21875" style="424" customWidth="1"/>
    <col min="11522" max="11522" width="2.5546875" style="424" customWidth="1"/>
    <col min="11523" max="11523" width="46.21875" style="424" customWidth="1"/>
    <col min="11524" max="11776" width="11.5546875" style="424"/>
    <col min="11777" max="11777" width="46.21875" style="424" customWidth="1"/>
    <col min="11778" max="11778" width="2.5546875" style="424" customWidth="1"/>
    <col min="11779" max="11779" width="46.21875" style="424" customWidth="1"/>
    <col min="11780" max="12032" width="11.5546875" style="424"/>
    <col min="12033" max="12033" width="46.21875" style="424" customWidth="1"/>
    <col min="12034" max="12034" width="2.5546875" style="424" customWidth="1"/>
    <col min="12035" max="12035" width="46.21875" style="424" customWidth="1"/>
    <col min="12036" max="12288" width="11.5546875" style="424"/>
    <col min="12289" max="12289" width="46.21875" style="424" customWidth="1"/>
    <col min="12290" max="12290" width="2.5546875" style="424" customWidth="1"/>
    <col min="12291" max="12291" width="46.21875" style="424" customWidth="1"/>
    <col min="12292" max="12544" width="11.5546875" style="424"/>
    <col min="12545" max="12545" width="46.21875" style="424" customWidth="1"/>
    <col min="12546" max="12546" width="2.5546875" style="424" customWidth="1"/>
    <col min="12547" max="12547" width="46.21875" style="424" customWidth="1"/>
    <col min="12548" max="12800" width="11.5546875" style="424"/>
    <col min="12801" max="12801" width="46.21875" style="424" customWidth="1"/>
    <col min="12802" max="12802" width="2.5546875" style="424" customWidth="1"/>
    <col min="12803" max="12803" width="46.21875" style="424" customWidth="1"/>
    <col min="12804" max="13056" width="11.5546875" style="424"/>
    <col min="13057" max="13057" width="46.21875" style="424" customWidth="1"/>
    <col min="13058" max="13058" width="2.5546875" style="424" customWidth="1"/>
    <col min="13059" max="13059" width="46.21875" style="424" customWidth="1"/>
    <col min="13060" max="13312" width="11.5546875" style="424"/>
    <col min="13313" max="13313" width="46.21875" style="424" customWidth="1"/>
    <col min="13314" max="13314" width="2.5546875" style="424" customWidth="1"/>
    <col min="13315" max="13315" width="46.21875" style="424" customWidth="1"/>
    <col min="13316" max="13568" width="11.5546875" style="424"/>
    <col min="13569" max="13569" width="46.21875" style="424" customWidth="1"/>
    <col min="13570" max="13570" width="2.5546875" style="424" customWidth="1"/>
    <col min="13571" max="13571" width="46.21875" style="424" customWidth="1"/>
    <col min="13572" max="13824" width="11.5546875" style="424"/>
    <col min="13825" max="13825" width="46.21875" style="424" customWidth="1"/>
    <col min="13826" max="13826" width="2.5546875" style="424" customWidth="1"/>
    <col min="13827" max="13827" width="46.21875" style="424" customWidth="1"/>
    <col min="13828" max="14080" width="11.5546875" style="424"/>
    <col min="14081" max="14081" width="46.21875" style="424" customWidth="1"/>
    <col min="14082" max="14082" width="2.5546875" style="424" customWidth="1"/>
    <col min="14083" max="14083" width="46.21875" style="424" customWidth="1"/>
    <col min="14084" max="14336" width="11.5546875" style="424"/>
    <col min="14337" max="14337" width="46.21875" style="424" customWidth="1"/>
    <col min="14338" max="14338" width="2.5546875" style="424" customWidth="1"/>
    <col min="14339" max="14339" width="46.21875" style="424" customWidth="1"/>
    <col min="14340" max="14592" width="11.5546875" style="424"/>
    <col min="14593" max="14593" width="46.21875" style="424" customWidth="1"/>
    <col min="14594" max="14594" width="2.5546875" style="424" customWidth="1"/>
    <col min="14595" max="14595" width="46.21875" style="424" customWidth="1"/>
    <col min="14596" max="14848" width="11.5546875" style="424"/>
    <col min="14849" max="14849" width="46.21875" style="424" customWidth="1"/>
    <col min="14850" max="14850" width="2.5546875" style="424" customWidth="1"/>
    <col min="14851" max="14851" width="46.21875" style="424" customWidth="1"/>
    <col min="14852" max="15104" width="11.5546875" style="424"/>
    <col min="15105" max="15105" width="46.21875" style="424" customWidth="1"/>
    <col min="15106" max="15106" width="2.5546875" style="424" customWidth="1"/>
    <col min="15107" max="15107" width="46.21875" style="424" customWidth="1"/>
    <col min="15108" max="15360" width="11.5546875" style="424"/>
    <col min="15361" max="15361" width="46.21875" style="424" customWidth="1"/>
    <col min="15362" max="15362" width="2.5546875" style="424" customWidth="1"/>
    <col min="15363" max="15363" width="46.21875" style="424" customWidth="1"/>
    <col min="15364" max="15616" width="11.5546875" style="424"/>
    <col min="15617" max="15617" width="46.21875" style="424" customWidth="1"/>
    <col min="15618" max="15618" width="2.5546875" style="424" customWidth="1"/>
    <col min="15619" max="15619" width="46.21875" style="424" customWidth="1"/>
    <col min="15620" max="15872" width="11.5546875" style="424"/>
    <col min="15873" max="15873" width="46.21875" style="424" customWidth="1"/>
    <col min="15874" max="15874" width="2.5546875" style="424" customWidth="1"/>
    <col min="15875" max="15875" width="46.21875" style="424" customWidth="1"/>
    <col min="15876" max="16128" width="11.5546875" style="424"/>
    <col min="16129" max="16129" width="46.21875" style="424" customWidth="1"/>
    <col min="16130" max="16130" width="2.5546875" style="424" customWidth="1"/>
    <col min="16131" max="16131" width="46.21875" style="424" customWidth="1"/>
    <col min="16132" max="16384" width="11.5546875" style="424"/>
  </cols>
  <sheetData>
    <row r="1" spans="1:3" ht="392.4" hidden="1" customHeight="1">
      <c r="A1" s="423"/>
      <c r="B1" s="423"/>
      <c r="C1" s="423"/>
    </row>
    <row r="2" spans="1:3">
      <c r="A2" s="425"/>
      <c r="B2" s="425"/>
      <c r="C2" s="586" t="s">
        <v>319</v>
      </c>
    </row>
    <row r="3" spans="1:3">
      <c r="A3" s="425"/>
      <c r="B3" s="425"/>
      <c r="C3" s="586"/>
    </row>
    <row r="4" spans="1:3" ht="9.6" customHeight="1">
      <c r="A4" s="425"/>
      <c r="B4" s="425"/>
      <c r="C4" s="425"/>
    </row>
    <row r="5" spans="1:3">
      <c r="A5" s="425"/>
      <c r="B5" s="425"/>
      <c r="C5" s="426" t="s">
        <v>320</v>
      </c>
    </row>
    <row r="6" spans="1:3" ht="12.6" customHeight="1">
      <c r="A6" s="587" t="s">
        <v>321</v>
      </c>
      <c r="B6" s="427"/>
      <c r="C6" s="588" t="s">
        <v>322</v>
      </c>
    </row>
    <row r="7" spans="1:3" ht="7.8" customHeight="1">
      <c r="A7" s="587"/>
      <c r="B7" s="427"/>
      <c r="C7" s="588"/>
    </row>
    <row r="8" spans="1:3" ht="11.4" customHeight="1">
      <c r="A8" s="587"/>
      <c r="B8" s="427"/>
      <c r="C8" s="428"/>
    </row>
    <row r="9" spans="1:3" ht="16.2" customHeight="1">
      <c r="A9" s="587"/>
      <c r="B9" s="427"/>
      <c r="C9" s="429" t="s">
        <v>323</v>
      </c>
    </row>
    <row r="10" spans="1:3" ht="12.6" customHeight="1">
      <c r="A10" s="428"/>
      <c r="B10" s="428"/>
      <c r="C10" s="586" t="s">
        <v>324</v>
      </c>
    </row>
    <row r="11" spans="1:3">
      <c r="A11" s="430" t="s">
        <v>325</v>
      </c>
      <c r="B11" s="430"/>
      <c r="C11" s="586"/>
    </row>
    <row r="12" spans="1:3" ht="12" customHeight="1">
      <c r="A12" s="586" t="s">
        <v>326</v>
      </c>
      <c r="B12" s="431"/>
      <c r="C12" s="586"/>
    </row>
    <row r="13" spans="1:3" ht="9" customHeight="1">
      <c r="A13" s="586"/>
      <c r="B13" s="431"/>
      <c r="C13" s="586"/>
    </row>
    <row r="14" spans="1:3" ht="13.8" customHeight="1">
      <c r="A14" s="586"/>
      <c r="B14" s="431"/>
      <c r="C14" s="586"/>
    </row>
    <row r="15" spans="1:3" ht="12" customHeight="1">
      <c r="A15" s="589" t="s">
        <v>327</v>
      </c>
      <c r="B15" s="431"/>
      <c r="C15" s="586"/>
    </row>
    <row r="16" spans="1:3">
      <c r="A16" s="589"/>
      <c r="B16" s="431"/>
      <c r="C16" s="586"/>
    </row>
    <row r="17" spans="1:3">
      <c r="A17" s="589"/>
      <c r="B17" s="431"/>
      <c r="C17" s="586" t="s">
        <v>328</v>
      </c>
    </row>
    <row r="18" spans="1:3">
      <c r="A18" s="589"/>
      <c r="B18" s="431"/>
      <c r="C18" s="586"/>
    </row>
    <row r="19" spans="1:3" ht="17.399999999999999" customHeight="1">
      <c r="A19" s="589"/>
      <c r="B19" s="431"/>
      <c r="C19" s="586"/>
    </row>
    <row r="20" spans="1:3">
      <c r="A20" s="589" t="s">
        <v>329</v>
      </c>
      <c r="B20" s="431"/>
      <c r="C20" s="432"/>
    </row>
    <row r="21" spans="1:3" ht="7.8" customHeight="1">
      <c r="A21" s="589"/>
      <c r="B21" s="431"/>
      <c r="C21" s="591" t="s">
        <v>330</v>
      </c>
    </row>
    <row r="22" spans="1:3" ht="7.8" customHeight="1">
      <c r="A22" s="433"/>
      <c r="B22" s="433"/>
      <c r="C22" s="591"/>
    </row>
    <row r="23" spans="1:3" ht="15" customHeight="1">
      <c r="A23" s="589" t="s">
        <v>331</v>
      </c>
      <c r="B23" s="431"/>
      <c r="C23" s="586" t="s">
        <v>332</v>
      </c>
    </row>
    <row r="24" spans="1:3" ht="14.4" customHeight="1">
      <c r="A24" s="589"/>
      <c r="B24" s="431"/>
      <c r="C24" s="586"/>
    </row>
    <row r="25" spans="1:3">
      <c r="A25" s="589"/>
      <c r="B25" s="431"/>
      <c r="C25" s="586"/>
    </row>
    <row r="26" spans="1:3" ht="13.8" customHeight="1">
      <c r="A26" s="431"/>
      <c r="B26" s="431"/>
      <c r="C26" s="586"/>
    </row>
    <row r="27" spans="1:3" ht="16.2" customHeight="1">
      <c r="A27" s="430" t="s">
        <v>333</v>
      </c>
      <c r="B27" s="430"/>
      <c r="C27" s="586" t="s">
        <v>334</v>
      </c>
    </row>
    <row r="28" spans="1:3" ht="13.2" customHeight="1">
      <c r="A28" s="586" t="s">
        <v>335</v>
      </c>
      <c r="B28" s="431"/>
      <c r="C28" s="586"/>
    </row>
    <row r="29" spans="1:3" ht="9.6" customHeight="1">
      <c r="A29" s="586"/>
      <c r="B29" s="431"/>
      <c r="C29" s="586"/>
    </row>
    <row r="30" spans="1:3" ht="10.199999999999999" customHeight="1">
      <c r="A30" s="586"/>
      <c r="B30" s="431"/>
      <c r="C30" s="586"/>
    </row>
    <row r="31" spans="1:3" ht="10.8" customHeight="1">
      <c r="A31" s="586" t="s">
        <v>336</v>
      </c>
      <c r="B31" s="431"/>
      <c r="C31" s="586"/>
    </row>
    <row r="32" spans="1:3">
      <c r="A32" s="586"/>
      <c r="B32" s="431"/>
      <c r="C32" s="586"/>
    </row>
    <row r="33" spans="1:3">
      <c r="A33" s="586"/>
      <c r="B33" s="431"/>
      <c r="C33" s="434"/>
    </row>
    <row r="34" spans="1:3" ht="5.4" customHeight="1">
      <c r="A34" s="586"/>
      <c r="B34" s="431"/>
      <c r="C34" s="592" t="s">
        <v>337</v>
      </c>
    </row>
    <row r="35" spans="1:3" ht="6" customHeight="1">
      <c r="A35" s="431"/>
      <c r="B35" s="431"/>
      <c r="C35" s="592"/>
    </row>
    <row r="36" spans="1:3" ht="1.8" customHeight="1">
      <c r="A36" s="586" t="s">
        <v>338</v>
      </c>
      <c r="B36" s="431"/>
      <c r="C36" s="434"/>
    </row>
    <row r="37" spans="1:3" ht="19.8" customHeight="1">
      <c r="A37" s="586"/>
      <c r="B37" s="431"/>
      <c r="C37" s="434" t="s">
        <v>339</v>
      </c>
    </row>
    <row r="38" spans="1:3">
      <c r="A38" s="586"/>
      <c r="B38" s="431"/>
      <c r="C38" s="434"/>
    </row>
    <row r="39" spans="1:3">
      <c r="A39" s="586"/>
      <c r="B39" s="431"/>
      <c r="C39" s="586" t="s">
        <v>340</v>
      </c>
    </row>
    <row r="40" spans="1:3" ht="13.8" customHeight="1">
      <c r="A40" s="586"/>
      <c r="B40" s="431"/>
      <c r="C40" s="586"/>
    </row>
    <row r="41" spans="1:3" ht="14.4" customHeight="1">
      <c r="A41" s="586"/>
      <c r="B41" s="431"/>
      <c r="C41" s="586"/>
    </row>
    <row r="42" spans="1:3" ht="12.6" customHeight="1">
      <c r="A42" s="586"/>
      <c r="B42" s="431"/>
      <c r="C42" s="586"/>
    </row>
    <row r="43" spans="1:3" ht="1.8" customHeight="1">
      <c r="A43" s="586"/>
      <c r="B43" s="431"/>
      <c r="C43" s="586"/>
    </row>
    <row r="44" spans="1:3" ht="17.399999999999999" customHeight="1">
      <c r="A44" s="589" t="s">
        <v>341</v>
      </c>
      <c r="B44" s="431"/>
      <c r="C44" s="586"/>
    </row>
    <row r="45" spans="1:3" ht="14.4" customHeight="1">
      <c r="A45" s="589"/>
      <c r="B45" s="431"/>
      <c r="C45" s="434"/>
    </row>
    <row r="46" spans="1:3" ht="20.399999999999999" customHeight="1">
      <c r="A46" s="589"/>
      <c r="B46" s="431"/>
      <c r="C46" s="586" t="s">
        <v>342</v>
      </c>
    </row>
    <row r="47" spans="1:3">
      <c r="A47" s="589"/>
      <c r="B47" s="431"/>
      <c r="C47" s="586"/>
    </row>
    <row r="48" spans="1:3" ht="14.4" customHeight="1">
      <c r="A48" s="589"/>
      <c r="B48" s="431"/>
      <c r="C48" s="435"/>
    </row>
    <row r="49" spans="1:10">
      <c r="A49" s="589"/>
      <c r="B49" s="431"/>
      <c r="C49" s="429" t="s">
        <v>343</v>
      </c>
    </row>
    <row r="50" spans="1:10">
      <c r="A50" s="589"/>
      <c r="B50" s="431"/>
      <c r="C50" s="434"/>
    </row>
    <row r="51" spans="1:10" ht="4.2" customHeight="1">
      <c r="A51" s="436"/>
      <c r="B51" s="436"/>
      <c r="C51" s="586" t="s">
        <v>344</v>
      </c>
    </row>
    <row r="52" spans="1:10" ht="18.600000000000001" customHeight="1">
      <c r="A52" s="430"/>
      <c r="B52" s="430"/>
      <c r="C52" s="586"/>
    </row>
    <row r="53" spans="1:10" ht="13.2" customHeight="1">
      <c r="A53" s="437"/>
      <c r="B53" s="431"/>
      <c r="C53" s="434"/>
    </row>
    <row r="54" spans="1:10" ht="13.2" customHeight="1">
      <c r="A54" s="430" t="s">
        <v>345</v>
      </c>
      <c r="B54" s="431"/>
      <c r="C54" s="426" t="s">
        <v>346</v>
      </c>
    </row>
    <row r="55" spans="1:10" ht="5.4" customHeight="1">
      <c r="A55" s="431"/>
      <c r="B55" s="431"/>
      <c r="C55" s="436"/>
    </row>
    <row r="56" spans="1:10" ht="14.4" customHeight="1">
      <c r="A56" s="586" t="s">
        <v>347</v>
      </c>
      <c r="B56" s="438"/>
      <c r="C56" s="586" t="s">
        <v>348</v>
      </c>
      <c r="J56" s="439"/>
    </row>
    <row r="57" spans="1:10" ht="22.2" customHeight="1">
      <c r="A57" s="586"/>
      <c r="B57" s="438"/>
      <c r="C57" s="586"/>
    </row>
    <row r="58" spans="1:10">
      <c r="A58" s="435"/>
      <c r="B58" s="435"/>
      <c r="C58" s="586"/>
    </row>
    <row r="59" spans="1:10">
      <c r="A59" s="590" t="s">
        <v>349</v>
      </c>
      <c r="B59" s="435"/>
      <c r="C59" s="586"/>
    </row>
    <row r="60" spans="1:10" ht="18" customHeight="1">
      <c r="A60" s="590"/>
      <c r="B60" s="435"/>
      <c r="C60" s="586"/>
    </row>
    <row r="61" spans="1:10">
      <c r="A61" s="426"/>
      <c r="B61" s="426"/>
      <c r="C61" s="440" t="s">
        <v>350</v>
      </c>
    </row>
    <row r="62" spans="1:10" ht="16.8" customHeight="1">
      <c r="A62" s="586" t="s">
        <v>351</v>
      </c>
      <c r="B62" s="441"/>
      <c r="C62" s="442" t="s">
        <v>352</v>
      </c>
    </row>
    <row r="63" spans="1:10">
      <c r="A63" s="586"/>
      <c r="B63" s="441"/>
      <c r="C63" s="586" t="s">
        <v>353</v>
      </c>
    </row>
    <row r="64" spans="1:10" ht="16.8" customHeight="1">
      <c r="A64" s="586"/>
      <c r="B64" s="441"/>
      <c r="C64" s="586"/>
    </row>
    <row r="65" spans="1:3" ht="19.8" customHeight="1">
      <c r="A65" s="586"/>
      <c r="B65" s="441"/>
      <c r="C65" s="586"/>
    </row>
    <row r="66" spans="1:3" ht="5.4" customHeight="1">
      <c r="A66" s="586"/>
      <c r="B66" s="434"/>
      <c r="C66" s="435"/>
    </row>
    <row r="67" spans="1:3">
      <c r="A67" s="586"/>
      <c r="B67" s="441"/>
      <c r="C67" s="435"/>
    </row>
    <row r="68" spans="1:3" ht="12.6" customHeight="1">
      <c r="A68" s="434"/>
      <c r="B68" s="441"/>
      <c r="C68" s="442" t="s">
        <v>354</v>
      </c>
    </row>
    <row r="69" spans="1:3" ht="15" customHeight="1">
      <c r="A69" s="586" t="s">
        <v>355</v>
      </c>
      <c r="B69" s="441"/>
      <c r="C69" s="441"/>
    </row>
    <row r="70" spans="1:3" ht="14.4" customHeight="1">
      <c r="A70" s="586"/>
      <c r="B70" s="441"/>
      <c r="C70" s="586" t="s">
        <v>356</v>
      </c>
    </row>
    <row r="71" spans="1:3">
      <c r="A71" s="586"/>
      <c r="B71" s="441"/>
      <c r="C71" s="586"/>
    </row>
    <row r="72" spans="1:3">
      <c r="A72" s="586"/>
      <c r="B72" s="441"/>
      <c r="C72" s="586" t="s">
        <v>357</v>
      </c>
    </row>
    <row r="73" spans="1:3" ht="7.8" customHeight="1">
      <c r="A73" s="432"/>
      <c r="B73" s="441"/>
      <c r="C73" s="586"/>
    </row>
    <row r="74" spans="1:3">
      <c r="A74" s="442" t="s">
        <v>358</v>
      </c>
      <c r="B74" s="441"/>
      <c r="C74" s="586"/>
    </row>
    <row r="75" spans="1:3">
      <c r="A75" s="586" t="s">
        <v>359</v>
      </c>
      <c r="B75" s="441"/>
      <c r="C75" s="586"/>
    </row>
    <row r="76" spans="1:3">
      <c r="A76" s="586"/>
      <c r="B76" s="441"/>
      <c r="C76" s="586"/>
    </row>
    <row r="77" spans="1:3">
      <c r="A77" s="586"/>
      <c r="B77" s="435"/>
      <c r="C77" s="586"/>
    </row>
    <row r="78" spans="1:3" ht="14.4" customHeight="1">
      <c r="A78" s="586"/>
      <c r="B78" s="442"/>
      <c r="C78" s="586" t="s">
        <v>360</v>
      </c>
    </row>
    <row r="79" spans="1:3" ht="8.4" customHeight="1">
      <c r="A79" s="434"/>
      <c r="B79" s="435"/>
      <c r="C79" s="586"/>
    </row>
    <row r="80" spans="1:3" ht="14.4" customHeight="1">
      <c r="A80" s="442" t="s">
        <v>361</v>
      </c>
      <c r="B80" s="435"/>
      <c r="C80" s="586"/>
    </row>
    <row r="81" spans="1:3">
      <c r="A81" s="586" t="s">
        <v>362</v>
      </c>
      <c r="B81" s="435"/>
      <c r="C81" s="442" t="s">
        <v>363</v>
      </c>
    </row>
    <row r="82" spans="1:3">
      <c r="A82" s="586"/>
      <c r="B82" s="435"/>
      <c r="C82" s="442"/>
    </row>
    <row r="83" spans="1:3" ht="51" customHeight="1">
      <c r="A83" s="586" t="s">
        <v>364</v>
      </c>
      <c r="B83" s="435"/>
      <c r="C83" s="586" t="s">
        <v>365</v>
      </c>
    </row>
    <row r="84" spans="1:3">
      <c r="A84" s="594"/>
      <c r="B84" s="435"/>
      <c r="C84" s="586"/>
    </row>
    <row r="85" spans="1:3" ht="14.4" customHeight="1">
      <c r="A85" s="586" t="s">
        <v>366</v>
      </c>
      <c r="B85" s="435"/>
      <c r="C85" s="442" t="s">
        <v>367</v>
      </c>
    </row>
    <row r="86" spans="1:3">
      <c r="A86" s="586"/>
      <c r="B86" s="435"/>
      <c r="C86" s="434"/>
    </row>
    <row r="87" spans="1:3">
      <c r="A87" s="586" t="s">
        <v>368</v>
      </c>
      <c r="B87" s="435"/>
      <c r="C87" s="586" t="s">
        <v>369</v>
      </c>
    </row>
    <row r="88" spans="1:3">
      <c r="A88" s="586"/>
      <c r="B88" s="435"/>
      <c r="C88" s="586"/>
    </row>
    <row r="89" spans="1:3" ht="4.8" customHeight="1">
      <c r="A89" s="586"/>
      <c r="B89" s="435"/>
      <c r="C89" s="586"/>
    </row>
    <row r="90" spans="1:3" ht="17.399999999999999" customHeight="1">
      <c r="A90" s="586"/>
      <c r="B90" s="435"/>
      <c r="C90" s="586"/>
    </row>
    <row r="91" spans="1:3" ht="6.6" customHeight="1">
      <c r="A91" s="434"/>
      <c r="B91" s="435"/>
      <c r="C91" s="586"/>
    </row>
    <row r="92" spans="1:3">
      <c r="A92" s="586" t="s">
        <v>370</v>
      </c>
      <c r="B92" s="435"/>
      <c r="C92" s="586"/>
    </row>
    <row r="93" spans="1:3">
      <c r="A93" s="586"/>
      <c r="B93" s="435"/>
      <c r="C93" s="586"/>
    </row>
    <row r="94" spans="1:3">
      <c r="A94" s="586"/>
      <c r="B94" s="435"/>
      <c r="C94" s="434"/>
    </row>
    <row r="95" spans="1:3" ht="14.4" customHeight="1">
      <c r="A95" s="586"/>
      <c r="B95" s="435"/>
      <c r="C95" s="586" t="s">
        <v>371</v>
      </c>
    </row>
    <row r="96" spans="1:3">
      <c r="A96" s="586"/>
      <c r="B96" s="435"/>
      <c r="C96" s="586"/>
    </row>
    <row r="97" spans="1:3" ht="12.6" customHeight="1">
      <c r="A97" s="593" t="s">
        <v>372</v>
      </c>
      <c r="B97" s="435"/>
      <c r="C97" s="586"/>
    </row>
    <row r="98" spans="1:3">
      <c r="A98" s="593"/>
      <c r="B98" s="435"/>
      <c r="C98" s="586"/>
    </row>
    <row r="99" spans="1:3">
      <c r="A99" s="593"/>
      <c r="B99" s="435"/>
      <c r="C99" s="434"/>
    </row>
    <row r="100" spans="1:3">
      <c r="A100" s="593"/>
      <c r="B100" s="435"/>
      <c r="C100" s="435"/>
    </row>
    <row r="101" spans="1:3" ht="7.2" customHeight="1">
      <c r="A101" s="434"/>
      <c r="B101" s="435"/>
      <c r="C101" s="435"/>
    </row>
    <row r="102" spans="1:3">
      <c r="A102" s="586" t="s">
        <v>373</v>
      </c>
      <c r="B102" s="435"/>
      <c r="C102" s="586" t="s">
        <v>374</v>
      </c>
    </row>
    <row r="103" spans="1:3">
      <c r="A103" s="586"/>
      <c r="B103" s="435"/>
      <c r="C103" s="586"/>
    </row>
    <row r="104" spans="1:3">
      <c r="A104" s="586"/>
      <c r="B104" s="435"/>
      <c r="C104" s="586"/>
    </row>
    <row r="105" spans="1:3" ht="5.4" customHeight="1">
      <c r="A105" s="434"/>
      <c r="B105" s="435"/>
      <c r="C105" s="586"/>
    </row>
    <row r="106" spans="1:3" ht="20.399999999999999" customHeight="1">
      <c r="A106" s="443" t="s">
        <v>375</v>
      </c>
      <c r="B106" s="435"/>
      <c r="C106" s="435"/>
    </row>
    <row r="107" spans="1:3" ht="14.4" customHeight="1">
      <c r="A107" s="593" t="s">
        <v>376</v>
      </c>
      <c r="B107" s="435"/>
      <c r="C107" s="435"/>
    </row>
    <row r="108" spans="1:3">
      <c r="A108" s="593"/>
      <c r="B108" s="435"/>
      <c r="C108" s="435"/>
    </row>
    <row r="109" spans="1:3">
      <c r="A109" s="593"/>
      <c r="B109" s="435"/>
      <c r="C109" s="435"/>
    </row>
    <row r="110" spans="1:3" ht="19.2" customHeight="1">
      <c r="A110" s="593"/>
      <c r="B110" s="435"/>
      <c r="C110" s="435"/>
    </row>
    <row r="111" spans="1:3" ht="14.4" customHeight="1">
      <c r="A111" s="586" t="s">
        <v>377</v>
      </c>
      <c r="B111" s="435"/>
      <c r="C111" s="435"/>
    </row>
    <row r="112" spans="1:3">
      <c r="A112" s="586"/>
      <c r="B112" s="435"/>
      <c r="C112" s="435"/>
    </row>
    <row r="113" spans="1:3">
      <c r="A113" s="586"/>
      <c r="B113" s="435"/>
      <c r="C113" s="435"/>
    </row>
    <row r="114" spans="1:3" ht="17.399999999999999" customHeight="1">
      <c r="A114" s="586"/>
      <c r="B114" s="435"/>
      <c r="C114" s="435"/>
    </row>
    <row r="115" spans="1:3">
      <c r="A115" s="444"/>
    </row>
  </sheetData>
  <mergeCells count="43">
    <mergeCell ref="A102:A104"/>
    <mergeCell ref="C102:C105"/>
    <mergeCell ref="A107:A110"/>
    <mergeCell ref="A111:A114"/>
    <mergeCell ref="A81:A82"/>
    <mergeCell ref="A83:A84"/>
    <mergeCell ref="C83:C84"/>
    <mergeCell ref="A85:A86"/>
    <mergeCell ref="A87:A90"/>
    <mergeCell ref="C87:C93"/>
    <mergeCell ref="A92:A96"/>
    <mergeCell ref="C95:C98"/>
    <mergeCell ref="A97:A100"/>
    <mergeCell ref="A62:A67"/>
    <mergeCell ref="C63:C65"/>
    <mergeCell ref="A69:A72"/>
    <mergeCell ref="C70:C71"/>
    <mergeCell ref="C72:C77"/>
    <mergeCell ref="A75:A78"/>
    <mergeCell ref="C78:C80"/>
    <mergeCell ref="A56:A57"/>
    <mergeCell ref="C56:C60"/>
    <mergeCell ref="A59:A60"/>
    <mergeCell ref="A20:A21"/>
    <mergeCell ref="C21:C22"/>
    <mergeCell ref="A23:A25"/>
    <mergeCell ref="C23:C26"/>
    <mergeCell ref="C27:C32"/>
    <mergeCell ref="A28:A30"/>
    <mergeCell ref="A31:A34"/>
    <mergeCell ref="C34:C35"/>
    <mergeCell ref="A36:A43"/>
    <mergeCell ref="C39:C44"/>
    <mergeCell ref="A44:A50"/>
    <mergeCell ref="C46:C47"/>
    <mergeCell ref="C51:C52"/>
    <mergeCell ref="C2:C3"/>
    <mergeCell ref="A6:A9"/>
    <mergeCell ref="C6:C7"/>
    <mergeCell ref="C10:C16"/>
    <mergeCell ref="A12:A14"/>
    <mergeCell ref="A15:A19"/>
    <mergeCell ref="C17:C19"/>
  </mergeCells>
  <printOptions horizontalCentered="1" verticalCentered="1"/>
  <pageMargins left="0" right="0" top="0.19685039370078741" bottom="0.19685039370078741" header="0" footer="0"/>
  <pageSetup paperSize="9" fitToWidth="0" fitToHeight="2" orientation="portrait" horizontalDpi="300" verticalDpi="300" r:id="rId1"/>
  <rowBreaks count="1" manualBreakCount="1">
    <brk id="110" max="16383" man="1"/>
  </rowBreaks>
  <drawing r:id="rId2"/>
</worksheet>
</file>

<file path=xl/worksheets/sheet6.xml><?xml version="1.0" encoding="utf-8"?>
<worksheet xmlns="http://schemas.openxmlformats.org/spreadsheetml/2006/main" xmlns:r="http://schemas.openxmlformats.org/officeDocument/2006/relationships">
  <sheetPr>
    <tabColor rgb="FFFF0000"/>
    <pageSetUpPr fitToPage="1"/>
  </sheetPr>
  <dimension ref="A1:U71"/>
  <sheetViews>
    <sheetView showGridLines="0" showZeros="0" topLeftCell="A28" zoomScale="115" zoomScaleNormal="115" workbookViewId="0">
      <selection activeCell="D44" sqref="D44"/>
    </sheetView>
  </sheetViews>
  <sheetFormatPr baseColWidth="10" defaultColWidth="0" defaultRowHeight="14.4"/>
  <cols>
    <col min="1" max="1" width="2.44140625" style="62" customWidth="1"/>
    <col min="2" max="2" width="2.77734375" style="62" customWidth="1"/>
    <col min="3" max="3" width="12" style="62" customWidth="1"/>
    <col min="4" max="4" width="45.77734375" style="62" customWidth="1"/>
    <col min="5" max="5" width="14" style="62" customWidth="1"/>
    <col min="6" max="6" width="13.21875" style="62" customWidth="1"/>
    <col min="7" max="7" width="13.5546875" style="62" customWidth="1"/>
    <col min="8" max="8" width="15.77734375" style="62" customWidth="1"/>
    <col min="9" max="9" width="2.44140625" style="62" customWidth="1"/>
    <col min="10" max="10" width="3.21875" style="62" customWidth="1"/>
    <col min="11" max="16384" width="11.44140625" style="62" hidden="1"/>
  </cols>
  <sheetData>
    <row r="1" spans="1:21" s="60" customFormat="1">
      <c r="A1" s="62"/>
      <c r="B1" s="130"/>
      <c r="C1" s="130"/>
      <c r="D1" s="130"/>
      <c r="E1" s="130"/>
      <c r="F1" s="130"/>
      <c r="G1" s="130"/>
      <c r="H1" s="130"/>
      <c r="I1" s="62"/>
      <c r="J1" s="62"/>
      <c r="K1" s="62"/>
      <c r="L1" s="62"/>
      <c r="M1" s="62"/>
      <c r="N1" s="62"/>
      <c r="O1" s="62"/>
      <c r="P1" s="62"/>
      <c r="Q1" s="62"/>
      <c r="R1" s="62"/>
      <c r="S1" s="62"/>
      <c r="T1" s="62"/>
      <c r="U1" s="62"/>
    </row>
    <row r="2" spans="1:21" s="60" customFormat="1" ht="18" thickBot="1">
      <c r="A2" s="62"/>
      <c r="B2" s="130"/>
      <c r="C2" s="130"/>
      <c r="D2" s="628"/>
      <c r="E2" s="628"/>
      <c r="F2" s="628"/>
      <c r="G2" s="130"/>
      <c r="H2" s="130"/>
      <c r="I2" s="62"/>
      <c r="J2" s="62"/>
      <c r="K2" s="62"/>
      <c r="L2" s="62"/>
      <c r="M2" s="62"/>
      <c r="N2" s="62"/>
      <c r="O2" s="62"/>
      <c r="P2" s="62"/>
      <c r="Q2" s="62"/>
      <c r="R2" s="62"/>
      <c r="S2" s="62"/>
      <c r="T2" s="62"/>
      <c r="U2" s="62"/>
    </row>
    <row r="3" spans="1:21" s="60" customFormat="1" ht="33" customHeight="1" thickTop="1">
      <c r="A3" s="62"/>
      <c r="B3" s="224"/>
      <c r="C3" s="225"/>
      <c r="D3" s="226"/>
      <c r="E3" s="227"/>
      <c r="F3" s="227"/>
      <c r="G3" s="227"/>
      <c r="H3" s="227"/>
      <c r="I3" s="228"/>
      <c r="J3" s="62"/>
      <c r="K3" s="62"/>
      <c r="L3" s="62"/>
      <c r="M3" s="62"/>
      <c r="N3" s="62"/>
      <c r="O3" s="62"/>
      <c r="P3" s="62"/>
      <c r="Q3" s="62"/>
      <c r="R3" s="62"/>
      <c r="S3" s="62"/>
      <c r="T3" s="62"/>
      <c r="U3" s="62"/>
    </row>
    <row r="4" spans="1:21" s="60" customFormat="1" ht="54" customHeight="1">
      <c r="A4" s="62"/>
      <c r="B4" s="229"/>
      <c r="C4" s="230"/>
      <c r="D4" s="578" t="s">
        <v>104</v>
      </c>
      <c r="E4" s="578"/>
      <c r="F4" s="629" t="s">
        <v>60</v>
      </c>
      <c r="G4" s="629"/>
      <c r="H4" s="629"/>
      <c r="I4" s="231"/>
      <c r="J4" s="91"/>
      <c r="K4" s="62"/>
      <c r="L4" s="62"/>
      <c r="M4" s="62"/>
      <c r="N4" s="62"/>
      <c r="O4" s="62"/>
      <c r="P4" s="62"/>
      <c r="Q4" s="62"/>
      <c r="R4" s="62"/>
      <c r="S4" s="62"/>
      <c r="T4" s="62"/>
      <c r="U4" s="62"/>
    </row>
    <row r="5" spans="1:21" s="60" customFormat="1" ht="6.75" customHeight="1">
      <c r="A5" s="62"/>
      <c r="B5" s="229"/>
      <c r="C5" s="232"/>
      <c r="D5" s="233"/>
      <c r="E5" s="92"/>
      <c r="F5" s="234"/>
      <c r="G5" s="235">
        <v>1</v>
      </c>
      <c r="H5" s="235"/>
      <c r="I5" s="236"/>
      <c r="J5" s="237"/>
      <c r="K5" s="62"/>
      <c r="L5" s="62"/>
      <c r="M5" s="62"/>
      <c r="N5" s="62"/>
      <c r="O5" s="62"/>
      <c r="P5" s="62"/>
      <c r="Q5" s="62"/>
      <c r="R5" s="62"/>
      <c r="S5" s="62"/>
      <c r="T5" s="62"/>
      <c r="U5" s="62"/>
    </row>
    <row r="6" spans="1:21" s="60" customFormat="1" ht="22.5" customHeight="1">
      <c r="A6" s="62"/>
      <c r="B6" s="193"/>
      <c r="C6" s="238" t="s">
        <v>105</v>
      </c>
      <c r="D6" s="314" t="str">
        <f>DOSSIER!I4</f>
        <v>F00102</v>
      </c>
      <c r="E6" s="130"/>
      <c r="F6" s="238" t="s">
        <v>62</v>
      </c>
      <c r="G6" s="239">
        <f>MILKBATH!D26</f>
        <v>0</v>
      </c>
      <c r="H6" s="130"/>
      <c r="I6" s="240"/>
      <c r="J6" s="91"/>
      <c r="K6" s="62"/>
      <c r="L6" s="62"/>
      <c r="M6" s="62"/>
      <c r="N6" s="62"/>
      <c r="O6" s="62"/>
      <c r="P6" s="62"/>
      <c r="Q6" s="62"/>
      <c r="R6" s="62"/>
      <c r="S6" s="62"/>
      <c r="T6" s="62"/>
      <c r="U6" s="62"/>
    </row>
    <row r="7" spans="1:21" s="60" customFormat="1" ht="15" thickBot="1">
      <c r="A7" s="62"/>
      <c r="B7" s="193"/>
      <c r="C7" s="130"/>
      <c r="D7" s="130"/>
      <c r="E7" s="130"/>
      <c r="F7" s="130"/>
      <c r="G7" s="130"/>
      <c r="H7" s="130"/>
      <c r="I7" s="241"/>
      <c r="J7" s="62"/>
      <c r="K7" s="62"/>
      <c r="L7" s="62"/>
      <c r="M7" s="62"/>
      <c r="N7" s="62"/>
      <c r="O7" s="62"/>
      <c r="P7" s="62" t="s">
        <v>63</v>
      </c>
      <c r="Q7" s="62" t="s">
        <v>63</v>
      </c>
      <c r="R7" s="62" t="s">
        <v>64</v>
      </c>
      <c r="S7" s="62"/>
      <c r="T7" s="62"/>
      <c r="U7" s="62"/>
    </row>
    <row r="8" spans="1:21" s="60" customFormat="1" ht="9" customHeight="1" thickTop="1">
      <c r="A8" s="62"/>
      <c r="B8" s="193"/>
      <c r="C8" s="242" t="s">
        <v>65</v>
      </c>
      <c r="D8" s="243"/>
      <c r="E8" s="244"/>
      <c r="F8" s="245"/>
      <c r="G8" s="246"/>
      <c r="H8" s="247"/>
      <c r="I8" s="241"/>
      <c r="J8" s="62"/>
      <c r="K8" s="62"/>
      <c r="L8" s="103">
        <v>0</v>
      </c>
      <c r="M8" s="62"/>
      <c r="N8" s="62"/>
      <c r="O8" s="62"/>
      <c r="P8" s="62"/>
      <c r="Q8" s="104"/>
      <c r="R8" s="62"/>
      <c r="S8" s="62"/>
      <c r="T8" s="62"/>
      <c r="U8" s="62"/>
    </row>
    <row r="9" spans="1:21" s="60" customFormat="1" ht="15.6">
      <c r="A9" s="62"/>
      <c r="B9" s="193"/>
      <c r="C9" s="248" t="s">
        <v>66</v>
      </c>
      <c r="D9" s="106"/>
      <c r="E9" s="107" t="s">
        <v>67</v>
      </c>
      <c r="F9" s="108">
        <f>MILKBATH!E12</f>
        <v>0</v>
      </c>
      <c r="G9" s="109"/>
      <c r="H9" s="249"/>
      <c r="I9" s="241"/>
      <c r="J9" s="62"/>
      <c r="K9" s="62"/>
      <c r="L9" s="110">
        <v>5.5E-2</v>
      </c>
      <c r="M9" s="62"/>
      <c r="N9" s="62"/>
      <c r="O9" s="62"/>
      <c r="P9" s="62"/>
      <c r="Q9" s="62"/>
      <c r="R9" s="111">
        <v>43358</v>
      </c>
      <c r="S9" s="62"/>
      <c r="T9" s="62"/>
      <c r="U9" s="62"/>
    </row>
    <row r="10" spans="1:21" s="60" customFormat="1">
      <c r="A10" s="62"/>
      <c r="B10" s="193"/>
      <c r="C10" s="250" t="s">
        <v>68</v>
      </c>
      <c r="D10" s="113"/>
      <c r="E10" s="107"/>
      <c r="F10" s="294"/>
      <c r="G10" s="294"/>
      <c r="H10" s="295"/>
      <c r="I10" s="241"/>
      <c r="J10" s="62"/>
      <c r="K10" s="62"/>
      <c r="L10" s="114">
        <v>0.1</v>
      </c>
      <c r="M10" s="62"/>
      <c r="N10" s="62"/>
      <c r="O10" s="62"/>
      <c r="P10" s="62"/>
      <c r="Q10" s="62"/>
      <c r="R10" s="111">
        <v>43358</v>
      </c>
      <c r="S10" s="62"/>
      <c r="T10" s="62"/>
      <c r="U10" s="62"/>
    </row>
    <row r="11" spans="1:21" s="60" customFormat="1">
      <c r="A11" s="62"/>
      <c r="B11" s="193"/>
      <c r="C11" s="251" t="s">
        <v>70</v>
      </c>
      <c r="D11" s="116"/>
      <c r="E11" s="107" t="s">
        <v>69</v>
      </c>
      <c r="F11" s="576">
        <f>MILKBATH!D16</f>
        <v>0</v>
      </c>
      <c r="G11" s="576"/>
      <c r="H11" s="577"/>
      <c r="I11" s="241"/>
      <c r="J11" s="62"/>
      <c r="K11" s="62"/>
      <c r="L11" s="114">
        <v>0.2</v>
      </c>
      <c r="M11" s="62"/>
      <c r="N11" s="62"/>
      <c r="O11" s="62"/>
      <c r="P11" s="62"/>
      <c r="Q11" s="62"/>
      <c r="R11" s="62" t="s">
        <v>71</v>
      </c>
      <c r="S11" s="62"/>
      <c r="T11" s="62"/>
      <c r="U11" s="62"/>
    </row>
    <row r="12" spans="1:21" s="60" customFormat="1">
      <c r="A12" s="62"/>
      <c r="B12" s="193"/>
      <c r="C12" s="251">
        <v>67450</v>
      </c>
      <c r="D12" s="117" t="s">
        <v>72</v>
      </c>
      <c r="E12" s="118"/>
      <c r="F12" s="119" t="s">
        <v>108</v>
      </c>
      <c r="G12" s="563">
        <f>MILKBATH!D18</f>
        <v>0</v>
      </c>
      <c r="H12" s="564"/>
      <c r="I12" s="241"/>
      <c r="J12" s="62"/>
      <c r="K12" s="62"/>
      <c r="L12" s="62"/>
      <c r="M12" s="62"/>
      <c r="N12" s="62"/>
      <c r="O12" s="62"/>
      <c r="P12" s="62" t="s">
        <v>73</v>
      </c>
      <c r="Q12" s="62" t="s">
        <v>74</v>
      </c>
      <c r="R12" s="62"/>
      <c r="S12" s="62"/>
      <c r="T12" s="62"/>
      <c r="U12" s="62"/>
    </row>
    <row r="13" spans="1:21" s="60" customFormat="1">
      <c r="A13" s="62"/>
      <c r="B13" s="193"/>
      <c r="C13" s="251" t="s">
        <v>75</v>
      </c>
      <c r="D13" s="106" t="s">
        <v>76</v>
      </c>
      <c r="E13" s="107"/>
      <c r="F13" s="120" t="s">
        <v>109</v>
      </c>
      <c r="G13" s="565">
        <f>MILKBATH!D18</f>
        <v>0</v>
      </c>
      <c r="H13" s="566"/>
      <c r="I13" s="241"/>
      <c r="J13" s="62"/>
      <c r="K13" s="62"/>
      <c r="L13" s="62"/>
      <c r="M13" s="62"/>
      <c r="N13" s="62"/>
      <c r="O13" s="62"/>
      <c r="P13" s="103">
        <v>0</v>
      </c>
      <c r="Q13" s="103">
        <v>0.25</v>
      </c>
      <c r="R13" s="62"/>
      <c r="S13" s="62"/>
      <c r="T13" s="62"/>
      <c r="U13" s="62"/>
    </row>
    <row r="14" spans="1:21" s="60" customFormat="1">
      <c r="A14" s="62"/>
      <c r="B14" s="193"/>
      <c r="C14" s="251" t="s">
        <v>78</v>
      </c>
      <c r="D14" s="121" t="s">
        <v>79</v>
      </c>
      <c r="E14" s="107"/>
      <c r="F14" s="119" t="s">
        <v>2</v>
      </c>
      <c r="G14" s="563">
        <f>MILKBATH!G18</f>
        <v>0</v>
      </c>
      <c r="H14" s="564"/>
      <c r="I14" s="241"/>
      <c r="J14" s="62"/>
      <c r="K14" s="62"/>
      <c r="L14" s="62"/>
      <c r="M14" s="62"/>
      <c r="N14" s="62"/>
      <c r="O14" s="62"/>
      <c r="P14" s="62">
        <f>VLOOKUP(P12,'[1]BASE PRODUITS'!A6:E691,3,0)</f>
        <v>200</v>
      </c>
      <c r="Q14" s="62">
        <f>VLOOKUP(Q12,'[1]BASE PRODUITS'!A6:E691,3,0)</f>
        <v>250</v>
      </c>
      <c r="R14" s="62"/>
      <c r="S14" s="62"/>
      <c r="T14" s="62"/>
      <c r="U14" s="62"/>
    </row>
    <row r="15" spans="1:21" s="60" customFormat="1">
      <c r="A15" s="62"/>
      <c r="B15" s="193"/>
      <c r="C15" s="251" t="s">
        <v>80</v>
      </c>
      <c r="D15" s="121" t="s">
        <v>281</v>
      </c>
      <c r="E15" s="107"/>
      <c r="F15" s="120" t="s">
        <v>77</v>
      </c>
      <c r="G15" s="565">
        <f>MILKBATH!D20</f>
        <v>0</v>
      </c>
      <c r="H15" s="566"/>
      <c r="I15" s="241"/>
      <c r="J15" s="62"/>
      <c r="K15" s="62"/>
      <c r="L15" s="62"/>
      <c r="M15" s="62"/>
      <c r="N15" s="62"/>
      <c r="O15" s="62"/>
      <c r="P15" s="122" t="s">
        <v>20</v>
      </c>
      <c r="Q15" s="62" t="s">
        <v>81</v>
      </c>
      <c r="R15" s="62"/>
      <c r="S15" s="62"/>
      <c r="T15" s="62"/>
      <c r="U15" s="62"/>
    </row>
    <row r="16" spans="1:21" s="60" customFormat="1" ht="15" thickBot="1">
      <c r="A16" s="62"/>
      <c r="B16" s="193"/>
      <c r="C16" s="252" t="s">
        <v>82</v>
      </c>
      <c r="D16" s="253">
        <v>83856740200014</v>
      </c>
      <c r="E16" s="254"/>
      <c r="F16" s="255"/>
      <c r="G16" s="256" t="s">
        <v>83</v>
      </c>
      <c r="H16" s="313" t="str">
        <f>DOSSIER!I3</f>
        <v>C89</v>
      </c>
      <c r="I16" s="241"/>
      <c r="J16" s="62"/>
      <c r="K16" s="62"/>
      <c r="L16" s="62"/>
      <c r="M16" s="62"/>
      <c r="N16" s="62"/>
      <c r="O16" s="62"/>
      <c r="P16" s="62"/>
      <c r="Q16" s="62"/>
      <c r="R16" s="62"/>
      <c r="S16" s="62"/>
      <c r="T16" s="62"/>
      <c r="U16" s="62"/>
    </row>
    <row r="17" spans="1:16" ht="9" customHeight="1" thickTop="1">
      <c r="B17" s="193"/>
      <c r="C17" s="257"/>
      <c r="D17" s="130"/>
      <c r="E17" s="130"/>
      <c r="F17" s="130"/>
      <c r="G17" s="258"/>
      <c r="H17" s="130"/>
      <c r="I17" s="241"/>
      <c r="P17" s="111">
        <v>43386</v>
      </c>
    </row>
    <row r="18" spans="1:16" ht="6.75" customHeight="1">
      <c r="B18" s="193"/>
      <c r="C18" s="130"/>
      <c r="D18" s="130"/>
      <c r="E18" s="130"/>
      <c r="F18" s="130"/>
      <c r="G18" s="130"/>
      <c r="H18" s="130"/>
      <c r="I18" s="241"/>
    </row>
    <row r="19" spans="1:16">
      <c r="B19" s="193"/>
      <c r="C19" s="131"/>
      <c r="D19" s="130"/>
      <c r="E19" s="132"/>
      <c r="F19" s="130"/>
      <c r="G19" s="130"/>
      <c r="H19" s="130"/>
      <c r="I19" s="241"/>
    </row>
    <row r="20" spans="1:16" ht="21" customHeight="1">
      <c r="B20" s="193"/>
      <c r="C20" s="259" t="s">
        <v>84</v>
      </c>
      <c r="D20" s="260" t="s">
        <v>85</v>
      </c>
      <c r="E20" s="136" t="s">
        <v>86</v>
      </c>
      <c r="F20" s="136" t="s">
        <v>87</v>
      </c>
      <c r="G20" s="136" t="s">
        <v>88</v>
      </c>
      <c r="H20" s="136" t="s">
        <v>89</v>
      </c>
      <c r="I20" s="241"/>
      <c r="K20" s="62" t="s">
        <v>90</v>
      </c>
      <c r="L20" s="62" t="s">
        <v>91</v>
      </c>
    </row>
    <row r="21" spans="1:16" ht="6.75" customHeight="1">
      <c r="B21" s="193"/>
      <c r="C21" s="261"/>
      <c r="D21" s="262"/>
      <c r="E21" s="263"/>
      <c r="F21" s="264"/>
      <c r="G21" s="264"/>
      <c r="H21" s="265"/>
      <c r="I21" s="241"/>
    </row>
    <row r="22" spans="1:16" ht="18" customHeight="1">
      <c r="A22" s="141">
        <v>5</v>
      </c>
      <c r="B22" s="193"/>
      <c r="C22" s="266"/>
      <c r="D22" s="267"/>
      <c r="E22" s="268"/>
      <c r="F22" s="269"/>
      <c r="G22" s="270"/>
      <c r="H22" s="271"/>
      <c r="I22" s="241"/>
      <c r="K22" s="110" t="e">
        <f>#REF!</f>
        <v>#REF!</v>
      </c>
      <c r="L22" s="148">
        <f>IF(ISERROR(H22*#REF!),0,H22*#REF!)</f>
        <v>0</v>
      </c>
    </row>
    <row r="23" spans="1:16" ht="18" customHeight="1">
      <c r="A23" s="141"/>
      <c r="B23" s="193"/>
      <c r="C23" s="604" t="s">
        <v>118</v>
      </c>
      <c r="D23" s="272" t="str">
        <f>VLOOKUP(C23,'BASE PRODUITS'!A8:B45,2,0)</f>
        <v>SEANCE GROSSESSE  PACKAGE 1 PETIT PRIX</v>
      </c>
      <c r="E23" s="619">
        <v>200</v>
      </c>
      <c r="F23" s="622">
        <v>1</v>
      </c>
      <c r="G23" s="624">
        <v>0</v>
      </c>
      <c r="H23" s="616">
        <v>200</v>
      </c>
      <c r="I23" s="241"/>
      <c r="K23" s="110" t="e">
        <f>#REF!</f>
        <v>#REF!</v>
      </c>
      <c r="L23" s="148">
        <f>IF(ISERROR(H23*#REF!),0,H23*#REF!)</f>
        <v>0</v>
      </c>
    </row>
    <row r="24" spans="1:16" ht="18" customHeight="1">
      <c r="A24" s="141"/>
      <c r="B24" s="193"/>
      <c r="C24" s="605"/>
      <c r="D24" s="547" t="str">
        <f>VLOOKUP(C23,'BASE PRODUITS'!A7:D44,4,0)</f>
        <v>1H</v>
      </c>
      <c r="E24" s="571"/>
      <c r="F24" s="574"/>
      <c r="G24" s="542"/>
      <c r="H24" s="617"/>
      <c r="I24" s="241"/>
      <c r="K24" s="110" t="e">
        <f>#REF!</f>
        <v>#REF!</v>
      </c>
      <c r="L24" s="148">
        <f>IF(ISERROR(H24*#REF!),0,H24*#REF!)</f>
        <v>0</v>
      </c>
    </row>
    <row r="25" spans="1:16" ht="18" customHeight="1">
      <c r="A25" s="141"/>
      <c r="B25" s="193"/>
      <c r="C25" s="606"/>
      <c r="D25" s="621"/>
      <c r="E25" s="620"/>
      <c r="F25" s="623"/>
      <c r="G25" s="625"/>
      <c r="H25" s="618"/>
      <c r="I25" s="241"/>
      <c r="K25" s="110" t="e">
        <f>#REF!</f>
        <v>#REF!</v>
      </c>
      <c r="L25" s="148">
        <f>IF(ISERROR(H25*#REF!),0,H25*#REF!)</f>
        <v>0</v>
      </c>
    </row>
    <row r="26" spans="1:16" ht="18" customHeight="1">
      <c r="A26" s="141"/>
      <c r="B26" s="193"/>
      <c r="C26" s="608" t="s">
        <v>92</v>
      </c>
      <c r="D26" s="596" t="e">
        <f>VLOOKUP(C26,'BASE PRODUITS'!A11:B48,2,0)</f>
        <v>#N/A</v>
      </c>
      <c r="E26" s="599">
        <v>-50</v>
      </c>
      <c r="F26" s="601">
        <v>1</v>
      </c>
      <c r="G26" s="626">
        <v>0</v>
      </c>
      <c r="H26" s="614">
        <v>-50</v>
      </c>
      <c r="I26" s="241"/>
      <c r="K26" s="110" t="e">
        <f>#REF!</f>
        <v>#REF!</v>
      </c>
      <c r="L26" s="148">
        <f>IF(ISERROR(H26*#REF!),0,H26*#REF!)</f>
        <v>0</v>
      </c>
    </row>
    <row r="27" spans="1:16" ht="18" customHeight="1">
      <c r="A27" s="141"/>
      <c r="B27" s="193"/>
      <c r="C27" s="609"/>
      <c r="D27" s="597" t="e">
        <f>VLOOKUP(C27,'BASE PRODUITS'!A12:B49,2,0)</f>
        <v>#N/A</v>
      </c>
      <c r="E27" s="558"/>
      <c r="F27" s="602"/>
      <c r="G27" s="613"/>
      <c r="H27" s="595"/>
      <c r="I27" s="241"/>
      <c r="K27" s="110" t="e">
        <f>#REF!</f>
        <v>#REF!</v>
      </c>
      <c r="L27" s="148">
        <f>IF(ISERROR(H27*#REF!),0,H27*#REF!)</f>
        <v>0</v>
      </c>
    </row>
    <row r="28" spans="1:16" ht="18" customHeight="1">
      <c r="A28" s="141"/>
      <c r="B28" s="193"/>
      <c r="C28" s="610"/>
      <c r="D28" s="598" t="e">
        <f>VLOOKUP(C28,'BASE PRODUITS'!A13:B50,2,0)</f>
        <v>#N/A</v>
      </c>
      <c r="E28" s="600"/>
      <c r="F28" s="603"/>
      <c r="G28" s="627"/>
      <c r="H28" s="615"/>
      <c r="I28" s="241"/>
      <c r="K28" s="110" t="e">
        <f>#REF!</f>
        <v>#REF!</v>
      </c>
      <c r="L28" s="148">
        <f>IF(ISERROR(H28*#REF!),0,H28*#REF!)</f>
        <v>0</v>
      </c>
    </row>
    <row r="29" spans="1:16" ht="18" customHeight="1">
      <c r="A29" s="141"/>
      <c r="B29" s="193"/>
      <c r="C29" s="604" t="s">
        <v>106</v>
      </c>
      <c r="D29" s="272" t="str">
        <f>VLOOKUP(C29,'BASE PRODUITS'!A14:B52,2,0)</f>
        <v>AJOUT COLLECTION MINI NOEL PLAISIR</v>
      </c>
      <c r="E29" s="619">
        <v>20</v>
      </c>
      <c r="F29" s="622">
        <v>1</v>
      </c>
      <c r="G29" s="624">
        <v>1</v>
      </c>
      <c r="H29" s="616">
        <v>0</v>
      </c>
      <c r="I29" s="241"/>
      <c r="K29" s="110" t="e">
        <f>#REF!</f>
        <v>#REF!</v>
      </c>
      <c r="L29" s="148">
        <f>IF(ISERROR(H29*#REF!),0,H29*#REF!)</f>
        <v>0</v>
      </c>
    </row>
    <row r="30" spans="1:16" ht="18" customHeight="1">
      <c r="A30" s="141"/>
      <c r="B30" s="193"/>
      <c r="C30" s="605"/>
      <c r="D30" s="547">
        <f>VLOOKUP(C29,'BASE PRODUITS'!A14:D55,4,0)</f>
        <v>0</v>
      </c>
      <c r="E30" s="571"/>
      <c r="F30" s="574"/>
      <c r="G30" s="542"/>
      <c r="H30" s="617"/>
      <c r="I30" s="241"/>
      <c r="K30" s="110" t="e">
        <f>#REF!</f>
        <v>#REF!</v>
      </c>
      <c r="L30" s="148">
        <f>IF(ISERROR(H30*#REF!),0,H30*#REF!)</f>
        <v>0</v>
      </c>
    </row>
    <row r="31" spans="1:16" ht="18" customHeight="1">
      <c r="A31" s="141"/>
      <c r="B31" s="193"/>
      <c r="C31" s="606"/>
      <c r="D31" s="621"/>
      <c r="E31" s="620"/>
      <c r="F31" s="623"/>
      <c r="G31" s="625"/>
      <c r="H31" s="618"/>
      <c r="I31" s="241"/>
      <c r="K31" s="110" t="e">
        <f>#REF!</f>
        <v>#REF!</v>
      </c>
      <c r="L31" s="148">
        <f>IF(ISERROR(H31*#REF!),0,H31*#REF!)</f>
        <v>0</v>
      </c>
    </row>
    <row r="32" spans="1:16" ht="18" customHeight="1">
      <c r="A32" s="141"/>
      <c r="B32" s="193"/>
      <c r="C32" s="607"/>
      <c r="D32" s="612"/>
      <c r="E32" s="558"/>
      <c r="F32" s="602"/>
      <c r="G32" s="613"/>
      <c r="H32" s="595"/>
      <c r="I32" s="241"/>
      <c r="K32" s="110" t="e">
        <f>#REF!</f>
        <v>#REF!</v>
      </c>
      <c r="L32" s="148">
        <f>IF(ISERROR(H32*#REF!),0,H32*#REF!)</f>
        <v>0</v>
      </c>
    </row>
    <row r="33" spans="1:12" ht="18" customHeight="1">
      <c r="A33" s="141"/>
      <c r="B33" s="193"/>
      <c r="C33" s="607"/>
      <c r="D33" s="555"/>
      <c r="E33" s="558"/>
      <c r="F33" s="602"/>
      <c r="G33" s="613"/>
      <c r="H33" s="595"/>
      <c r="I33" s="241"/>
      <c r="K33" s="110" t="e">
        <f>#REF!</f>
        <v>#REF!</v>
      </c>
      <c r="L33" s="148">
        <f>IF(ISERROR(H33*#REF!),0,H33*#REF!)</f>
        <v>0</v>
      </c>
    </row>
    <row r="34" spans="1:12" ht="18" customHeight="1">
      <c r="A34" s="141"/>
      <c r="B34" s="193"/>
      <c r="C34" s="607"/>
      <c r="D34" s="555"/>
      <c r="E34" s="558"/>
      <c r="F34" s="602"/>
      <c r="G34" s="613"/>
      <c r="H34" s="595"/>
      <c r="I34" s="241"/>
      <c r="K34" s="110" t="e">
        <f>#REF!</f>
        <v>#REF!</v>
      </c>
      <c r="L34" s="148">
        <f>IF(ISERROR(H34*#REF!),0,H34*#REF!)</f>
        <v>0</v>
      </c>
    </row>
    <row r="35" spans="1:12" ht="18" customHeight="1">
      <c r="A35" s="141"/>
      <c r="B35" s="193"/>
      <c r="C35" s="273" t="s">
        <v>65</v>
      </c>
      <c r="D35" s="274"/>
      <c r="E35" s="175" t="s">
        <v>65</v>
      </c>
      <c r="F35" s="176" t="s">
        <v>65</v>
      </c>
      <c r="G35" s="153" t="s">
        <v>65</v>
      </c>
      <c r="H35" s="275" t="str">
        <f>IF(ISERROR(E35*F35),"",(E35*F35)-G35*E35*F35)</f>
        <v/>
      </c>
      <c r="I35" s="241"/>
      <c r="K35" s="110" t="e">
        <f>#REF!</f>
        <v>#REF!</v>
      </c>
      <c r="L35" s="148">
        <f>IF(ISERROR(H35*#REF!),0,H35*#REF!)</f>
        <v>0</v>
      </c>
    </row>
    <row r="36" spans="1:12" ht="18" customHeight="1">
      <c r="A36" s="141"/>
      <c r="B36" s="193"/>
      <c r="C36" s="273" t="s">
        <v>65</v>
      </c>
      <c r="D36" s="174"/>
      <c r="E36" s="175" t="s">
        <v>65</v>
      </c>
      <c r="F36" s="176" t="s">
        <v>65</v>
      </c>
      <c r="G36" s="153" t="s">
        <v>65</v>
      </c>
      <c r="H36" s="275" t="str">
        <f>IF(ISERROR(E36*F36),"",(E36*F36)-G36*E36*F36)</f>
        <v/>
      </c>
      <c r="I36" s="241"/>
      <c r="K36" s="110" t="e">
        <f>#REF!</f>
        <v>#REF!</v>
      </c>
      <c r="L36" s="148">
        <f>IF(ISERROR(H36*#REF!),0,H36*#REF!)</f>
        <v>0</v>
      </c>
    </row>
    <row r="37" spans="1:12" ht="18" customHeight="1">
      <c r="A37" s="141"/>
      <c r="B37" s="193"/>
      <c r="C37" s="276" t="s">
        <v>65</v>
      </c>
      <c r="D37" s="277"/>
      <c r="E37" s="278" t="s">
        <v>65</v>
      </c>
      <c r="F37" s="279" t="s">
        <v>65</v>
      </c>
      <c r="G37" s="280" t="s">
        <v>65</v>
      </c>
      <c r="H37" s="281" t="str">
        <f>IF(ISERROR(E37*F37),"",(E37*F37)-G37*E37*F37)</f>
        <v/>
      </c>
      <c r="I37" s="241"/>
      <c r="K37" s="110" t="e">
        <f>#REF!</f>
        <v>#REF!</v>
      </c>
      <c r="L37" s="148">
        <f>IF(ISERROR(H37*#REF!),0,H37*#REF!)</f>
        <v>0</v>
      </c>
    </row>
    <row r="38" spans="1:12" ht="18" customHeight="1">
      <c r="A38" s="141"/>
      <c r="B38" s="193"/>
      <c r="C38" s="183" t="s">
        <v>65</v>
      </c>
      <c r="D38" s="184" t="s">
        <v>65</v>
      </c>
      <c r="E38" s="185" t="s">
        <v>65</v>
      </c>
      <c r="F38" s="186" t="s">
        <v>65</v>
      </c>
      <c r="G38" s="187" t="s">
        <v>65</v>
      </c>
      <c r="H38" s="188" t="str">
        <f>IF(ISERROR(E38*F38),"",(E38*F38)-G38*E38*F38)</f>
        <v/>
      </c>
      <c r="I38" s="241"/>
      <c r="K38" s="110" t="e">
        <f>#REF!</f>
        <v>#REF!</v>
      </c>
      <c r="L38" s="148">
        <f>IF(ISERROR(H38*#REF!),0,H38*#REF!)</f>
        <v>0</v>
      </c>
    </row>
    <row r="39" spans="1:12" ht="18" customHeight="1">
      <c r="A39" s="141"/>
      <c r="B39" s="193"/>
      <c r="C39" s="183" t="s">
        <v>65</v>
      </c>
      <c r="D39" s="184" t="s">
        <v>65</v>
      </c>
      <c r="E39" s="185" t="s">
        <v>65</v>
      </c>
      <c r="F39" s="186" t="s">
        <v>65</v>
      </c>
      <c r="G39" s="187" t="s">
        <v>65</v>
      </c>
      <c r="H39" s="188" t="str">
        <f>IF(ISERROR(E39*F39),"",(E39*F39)-G39*E39*F39)</f>
        <v/>
      </c>
      <c r="I39" s="241"/>
      <c r="K39" s="110" t="e">
        <f>#REF!</f>
        <v>#REF!</v>
      </c>
      <c r="L39" s="148">
        <f>IF(ISERROR(H39*#REF!),0,H39*#REF!)</f>
        <v>0</v>
      </c>
    </row>
    <row r="40" spans="1:12" ht="18" customHeight="1">
      <c r="A40" s="141"/>
      <c r="B40" s="193"/>
      <c r="C40" s="189" t="s">
        <v>93</v>
      </c>
      <c r="D40" s="190">
        <f>G6</f>
        <v>0</v>
      </c>
      <c r="E40" s="185" t="s">
        <v>65</v>
      </c>
      <c r="F40" s="282" t="s">
        <v>107</v>
      </c>
      <c r="G40" s="283" t="s">
        <v>94</v>
      </c>
      <c r="H40" s="284">
        <f>SUM(H22:H37)</f>
        <v>150</v>
      </c>
      <c r="I40" s="241"/>
      <c r="K40" s="110" t="e">
        <f>#REF!</f>
        <v>#REF!</v>
      </c>
      <c r="L40" s="148">
        <f>IF(ISERROR(#REF!*#REF!),0,#REF!*#REF!)</f>
        <v>0</v>
      </c>
    </row>
    <row r="41" spans="1:12" ht="18" customHeight="1" thickBot="1">
      <c r="A41" s="141"/>
      <c r="B41" s="193"/>
      <c r="C41" s="189"/>
      <c r="D41" s="194"/>
      <c r="E41" s="185" t="s">
        <v>65</v>
      </c>
      <c r="F41" s="130"/>
      <c r="G41" s="285"/>
      <c r="H41" s="286"/>
      <c r="I41" s="241"/>
      <c r="K41" s="110" t="e">
        <f>#REF!</f>
        <v>#REF!</v>
      </c>
      <c r="L41" s="148">
        <f>IF(ISERROR(#REF!*#REF!),0,#REF!*#REF!)</f>
        <v>0</v>
      </c>
    </row>
    <row r="42" spans="1:12" ht="18" customHeight="1" thickTop="1" thickBot="1">
      <c r="A42" s="141"/>
      <c r="B42" s="193"/>
      <c r="C42" s="189" t="s">
        <v>95</v>
      </c>
      <c r="D42" s="184" t="str">
        <f>MILKBATH!H28</f>
        <v>CHEQUE/VIREMENT/PAYPAL/ESPECES</v>
      </c>
      <c r="E42" s="185" t="s">
        <v>65</v>
      </c>
      <c r="F42" s="197" t="s">
        <v>97</v>
      </c>
      <c r="G42" s="198"/>
      <c r="H42" s="287">
        <f>H40</f>
        <v>150</v>
      </c>
      <c r="I42" s="241"/>
      <c r="K42" s="110" t="e">
        <f>#REF!</f>
        <v>#REF!</v>
      </c>
      <c r="L42" s="148">
        <f>IF(ISERROR(#REF!*#REF!),0,#REF!*#REF!)</f>
        <v>0</v>
      </c>
    </row>
    <row r="43" spans="1:12" ht="18" customHeight="1" thickTop="1">
      <c r="A43" s="141"/>
      <c r="B43" s="193"/>
      <c r="C43" s="200" t="s">
        <v>98</v>
      </c>
      <c r="D43" s="201"/>
      <c r="E43" s="185" t="s">
        <v>65</v>
      </c>
      <c r="F43" s="186" t="s">
        <v>65</v>
      </c>
      <c r="G43" s="187" t="s">
        <v>65</v>
      </c>
      <c r="H43" s="188" t="str">
        <f>IF(ISERROR(E43*F43),"",(E43*F43)-G43*E43*F43)</f>
        <v/>
      </c>
      <c r="I43" s="241"/>
      <c r="J43" s="130"/>
      <c r="K43" s="110" t="e">
        <f>#REF!</f>
        <v>#REF!</v>
      </c>
      <c r="L43" s="148">
        <f>IF(ISERROR(#REF!*#REF!),0,#REF!*#REF!)</f>
        <v>0</v>
      </c>
    </row>
    <row r="44" spans="1:12" ht="18" customHeight="1">
      <c r="A44" s="141"/>
      <c r="B44" s="193"/>
      <c r="C44" s="183" t="s">
        <v>65</v>
      </c>
      <c r="D44" s="130"/>
      <c r="E44" s="185" t="s">
        <v>65</v>
      </c>
      <c r="F44" s="186" t="s">
        <v>65</v>
      </c>
      <c r="G44" s="187" t="s">
        <v>65</v>
      </c>
      <c r="H44" s="188" t="str">
        <f>IF(ISERROR(E44*F44),"",(E44*F44)-G44*E44*F44)</f>
        <v/>
      </c>
      <c r="I44" s="241"/>
      <c r="K44" s="110" t="e">
        <f>#REF!</f>
        <v>#REF!</v>
      </c>
      <c r="L44" s="148">
        <f>IF(ISERROR(#REF!*#REF!),0,#REF!*#REF!)</f>
        <v>0</v>
      </c>
    </row>
    <row r="45" spans="1:12" ht="18" customHeight="1">
      <c r="A45" s="141"/>
      <c r="B45" s="193"/>
      <c r="C45" s="538" t="s">
        <v>100</v>
      </c>
      <c r="D45" s="538"/>
      <c r="E45" s="538"/>
      <c r="F45" s="538"/>
      <c r="G45" s="538"/>
      <c r="H45" s="538"/>
      <c r="I45" s="241"/>
      <c r="K45" s="110" t="e">
        <f>#REF!</f>
        <v>#REF!</v>
      </c>
      <c r="L45" s="148">
        <f>IF(ISERROR(H43*#REF!),0,H43*#REF!)</f>
        <v>0</v>
      </c>
    </row>
    <row r="46" spans="1:12" ht="18" customHeight="1">
      <c r="A46" s="141"/>
      <c r="B46" s="193"/>
      <c r="C46" s="611" t="s">
        <v>309</v>
      </c>
      <c r="D46" s="611"/>
      <c r="E46" s="611"/>
      <c r="F46" s="611"/>
      <c r="G46" s="611"/>
      <c r="H46" s="188">
        <f>IF(ISERROR(E46*F46),"",(E46*F46)-G46*E46*F46)</f>
        <v>0</v>
      </c>
      <c r="I46" s="241"/>
      <c r="K46" s="110" t="e">
        <f>#REF!</f>
        <v>#REF!</v>
      </c>
      <c r="L46" s="148">
        <f>IF(ISERROR(H44*#REF!),0,H44*#REF!)</f>
        <v>0</v>
      </c>
    </row>
    <row r="47" spans="1:12" ht="18" customHeight="1">
      <c r="A47" s="141"/>
      <c r="B47" s="193"/>
      <c r="C47" s="130"/>
      <c r="D47" s="130"/>
      <c r="E47" s="130"/>
      <c r="F47" s="130"/>
      <c r="G47" s="130"/>
      <c r="H47" s="130"/>
      <c r="I47" s="241"/>
      <c r="K47" s="110" t="e">
        <f>#REF!</f>
        <v>#REF!</v>
      </c>
      <c r="L47" s="148">
        <f>IF(ISERROR(#REF!*#REF!),0,#REF!*#REF!)</f>
        <v>0</v>
      </c>
    </row>
    <row r="48" spans="1:12" ht="18" customHeight="1">
      <c r="A48" s="141"/>
      <c r="B48" s="193"/>
      <c r="C48" s="538"/>
      <c r="D48" s="538"/>
      <c r="E48" s="538"/>
      <c r="F48" s="538"/>
      <c r="G48" s="538"/>
      <c r="H48" s="538"/>
      <c r="I48" s="241"/>
      <c r="K48" s="110" t="e">
        <f>#REF!</f>
        <v>#REF!</v>
      </c>
      <c r="L48" s="148">
        <f>IF(ISERROR(H46*#REF!),0,H46*#REF!)</f>
        <v>0</v>
      </c>
    </row>
    <row r="49" spans="1:12" ht="18" customHeight="1">
      <c r="A49" s="141"/>
      <c r="B49" s="193"/>
      <c r="C49" s="130"/>
      <c r="D49" s="130"/>
      <c r="E49" s="130"/>
      <c r="F49" s="130"/>
      <c r="G49" s="130"/>
      <c r="H49" s="130"/>
      <c r="I49" s="241"/>
      <c r="K49" s="110" t="e">
        <f>#REF!</f>
        <v>#REF!</v>
      </c>
      <c r="L49" s="148">
        <f>IF(ISERROR(#REF!*#REF!),0,#REF!*#REF!)</f>
        <v>0</v>
      </c>
    </row>
    <row r="50" spans="1:12" ht="18" customHeight="1">
      <c r="A50" s="141"/>
      <c r="B50" s="193"/>
      <c r="C50" s="130"/>
      <c r="D50" s="202" t="s">
        <v>101</v>
      </c>
      <c r="E50" s="130"/>
      <c r="F50" s="130"/>
      <c r="G50" s="130"/>
      <c r="H50" s="130"/>
      <c r="I50" s="241"/>
      <c r="K50" s="110" t="e">
        <f>#REF!</f>
        <v>#REF!</v>
      </c>
      <c r="L50" s="148">
        <f>IF(ISERROR(H48*#REF!),0,H48*#REF!)</f>
        <v>0</v>
      </c>
    </row>
    <row r="51" spans="1:12" ht="18" customHeight="1">
      <c r="A51" s="141"/>
      <c r="B51" s="193"/>
      <c r="C51" s="130"/>
      <c r="D51" s="130"/>
      <c r="E51" s="130"/>
      <c r="F51" s="130"/>
      <c r="G51" s="130"/>
      <c r="H51" s="130"/>
      <c r="I51" s="241"/>
      <c r="K51" s="110" t="e">
        <f>#REF!</f>
        <v>#REF!</v>
      </c>
      <c r="L51" s="148">
        <f>IF(ISERROR(H45*#REF!),0,H45*#REF!)</f>
        <v>0</v>
      </c>
    </row>
    <row r="52" spans="1:12" ht="18" customHeight="1">
      <c r="A52" s="203"/>
      <c r="B52" s="193"/>
      <c r="C52" s="183" t="s">
        <v>65</v>
      </c>
      <c r="D52" s="184" t="s">
        <v>65</v>
      </c>
      <c r="E52" s="185" t="s">
        <v>65</v>
      </c>
      <c r="F52" s="186" t="s">
        <v>65</v>
      </c>
      <c r="G52" s="187" t="s">
        <v>65</v>
      </c>
      <c r="H52" s="188" t="str">
        <f>IF(ISERROR(E52*F52),"",(E52*F52)-G52*E52*F52)</f>
        <v/>
      </c>
      <c r="I52" s="241"/>
      <c r="K52" s="110" t="e">
        <f>#REF!</f>
        <v>#REF!</v>
      </c>
      <c r="L52" s="148">
        <f>IF(ISERROR(H52*#REF!),0,H52*#REF!)</f>
        <v>0</v>
      </c>
    </row>
    <row r="53" spans="1:12">
      <c r="B53" s="193"/>
      <c r="C53" s="204"/>
      <c r="D53" s="204"/>
      <c r="E53" s="201"/>
      <c r="F53" s="130"/>
      <c r="G53" s="201"/>
      <c r="H53" s="201"/>
      <c r="I53" s="241"/>
      <c r="L53" s="205">
        <f>SUM(L22:L52)</f>
        <v>0</v>
      </c>
    </row>
    <row r="54" spans="1:12" ht="17.25" customHeight="1">
      <c r="B54" s="193"/>
      <c r="C54" s="130"/>
      <c r="D54" s="130"/>
      <c r="E54" s="130"/>
      <c r="F54" s="130"/>
      <c r="G54" s="130"/>
      <c r="H54" s="130"/>
      <c r="I54" s="241"/>
    </row>
    <row r="55" spans="1:12" ht="7.5" customHeight="1">
      <c r="B55" s="193"/>
      <c r="C55" s="130"/>
      <c r="D55" s="130"/>
      <c r="E55" s="130"/>
      <c r="F55" s="130"/>
      <c r="G55" s="130"/>
      <c r="H55" s="130"/>
      <c r="I55" s="241"/>
    </row>
    <row r="56" spans="1:12" ht="36" customHeight="1">
      <c r="B56" s="193"/>
      <c r="C56" s="130"/>
      <c r="D56" s="130"/>
      <c r="E56" s="288"/>
      <c r="F56" s="130"/>
      <c r="G56" s="130"/>
      <c r="H56" s="130"/>
      <c r="I56" s="241"/>
    </row>
    <row r="57" spans="1:12" ht="21.75" hidden="1" customHeight="1">
      <c r="B57" s="193"/>
      <c r="C57" s="130"/>
      <c r="D57" s="130" t="s">
        <v>102</v>
      </c>
      <c r="E57" s="207"/>
      <c r="F57" s="130"/>
      <c r="G57" s="130"/>
      <c r="H57" s="130"/>
      <c r="I57" s="241"/>
    </row>
    <row r="58" spans="1:12" ht="15.6" hidden="1">
      <c r="B58" s="193"/>
      <c r="C58" s="130"/>
      <c r="D58" s="130" t="s">
        <v>103</v>
      </c>
      <c r="E58" s="207"/>
      <c r="F58" s="130"/>
      <c r="G58" s="208"/>
      <c r="H58" s="210"/>
      <c r="I58" s="241"/>
    </row>
    <row r="59" spans="1:12" ht="15.6" hidden="1">
      <c r="B59" s="193"/>
      <c r="C59" s="130"/>
      <c r="D59" s="130" t="s">
        <v>71</v>
      </c>
      <c r="E59" s="207"/>
      <c r="F59" s="130"/>
      <c r="G59" s="208"/>
      <c r="H59" s="210"/>
      <c r="I59" s="241"/>
    </row>
    <row r="60" spans="1:12" ht="15.6" hidden="1">
      <c r="B60" s="193"/>
      <c r="C60" s="130"/>
      <c r="D60" s="130" t="s">
        <v>96</v>
      </c>
      <c r="E60" s="207"/>
      <c r="F60" s="130"/>
      <c r="G60" s="208"/>
      <c r="H60" s="210"/>
      <c r="I60" s="241"/>
    </row>
    <row r="61" spans="1:12" ht="12" customHeight="1">
      <c r="B61" s="193"/>
      <c r="C61" s="130"/>
      <c r="D61" s="130"/>
      <c r="E61" s="130"/>
      <c r="F61" s="130"/>
      <c r="G61" s="130"/>
      <c r="H61" s="211"/>
      <c r="I61" s="241"/>
    </row>
    <row r="62" spans="1:12">
      <c r="B62" s="193"/>
      <c r="C62" s="200"/>
      <c r="D62" s="130"/>
      <c r="E62" s="130"/>
      <c r="F62" s="212"/>
      <c r="G62" s="213"/>
      <c r="H62" s="211"/>
      <c r="I62" s="241"/>
    </row>
    <row r="63" spans="1:12">
      <c r="B63" s="193"/>
      <c r="C63" s="200"/>
      <c r="D63" s="130"/>
      <c r="E63" s="130"/>
      <c r="F63" s="212"/>
      <c r="G63" s="213"/>
      <c r="H63" s="201"/>
      <c r="I63" s="241"/>
    </row>
    <row r="64" spans="1:12">
      <c r="B64" s="193"/>
      <c r="C64" s="200"/>
      <c r="D64" s="130"/>
      <c r="E64" s="130"/>
      <c r="F64" s="212"/>
      <c r="G64" s="214"/>
      <c r="H64" s="201"/>
      <c r="I64" s="241"/>
    </row>
    <row r="65" spans="2:9">
      <c r="B65" s="193"/>
      <c r="C65" s="289" t="s">
        <v>280</v>
      </c>
      <c r="D65" s="290"/>
      <c r="E65" s="290"/>
      <c r="F65" s="290"/>
      <c r="G65" s="290"/>
      <c r="H65" s="290"/>
      <c r="I65" s="241"/>
    </row>
    <row r="66" spans="2:9" ht="15" thickBot="1">
      <c r="B66" s="291"/>
      <c r="C66" s="292"/>
      <c r="D66" s="292"/>
      <c r="E66" s="292"/>
      <c r="F66" s="292"/>
      <c r="G66" s="292"/>
      <c r="H66" s="292"/>
      <c r="I66" s="293"/>
    </row>
    <row r="67" spans="2:9" ht="15" thickTop="1">
      <c r="H67" s="130"/>
    </row>
    <row r="69" spans="2:9">
      <c r="C69" s="221"/>
      <c r="D69" s="221"/>
      <c r="F69" s="221"/>
      <c r="G69" s="222"/>
    </row>
    <row r="71" spans="2:9" ht="18">
      <c r="C71" s="223"/>
    </row>
  </sheetData>
  <mergeCells count="35">
    <mergeCell ref="C23:C25"/>
    <mergeCell ref="D2:F2"/>
    <mergeCell ref="D4:E4"/>
    <mergeCell ref="F4:H4"/>
    <mergeCell ref="G12:H12"/>
    <mergeCell ref="G13:H13"/>
    <mergeCell ref="F11:H11"/>
    <mergeCell ref="E23:E25"/>
    <mergeCell ref="F23:F25"/>
    <mergeCell ref="G23:G25"/>
    <mergeCell ref="H23:H25"/>
    <mergeCell ref="G14:H14"/>
    <mergeCell ref="G15:H15"/>
    <mergeCell ref="D24:D25"/>
    <mergeCell ref="E29:E31"/>
    <mergeCell ref="D30:D31"/>
    <mergeCell ref="F29:F31"/>
    <mergeCell ref="G29:G31"/>
    <mergeCell ref="G26:G28"/>
    <mergeCell ref="H32:H34"/>
    <mergeCell ref="D26:D28"/>
    <mergeCell ref="E26:E28"/>
    <mergeCell ref="F26:F28"/>
    <mergeCell ref="C48:H48"/>
    <mergeCell ref="C45:H45"/>
    <mergeCell ref="C29:C31"/>
    <mergeCell ref="C32:C34"/>
    <mergeCell ref="C26:C28"/>
    <mergeCell ref="C46:G46"/>
    <mergeCell ref="D32:D34"/>
    <mergeCell ref="E32:E34"/>
    <mergeCell ref="F32:F34"/>
    <mergeCell ref="G32:G34"/>
    <mergeCell ref="H26:H28"/>
    <mergeCell ref="H29:H31"/>
  </mergeCells>
  <hyperlinks>
    <hyperlink ref="D15" r:id="rId1"/>
    <hyperlink ref="D14" r:id="rId2"/>
  </hyperlinks>
  <printOptions horizontalCentered="1" verticalCentered="1"/>
  <pageMargins left="0.31496062992125984" right="0.31496062992125984" top="0.35433070866141736" bottom="0.35433070866141736" header="0.31496062992125984" footer="0.31496062992125984"/>
  <pageSetup paperSize="9" scale="75" orientation="portrait" r:id="rId3"/>
  <drawing r:id="rId4"/>
</worksheet>
</file>

<file path=xl/worksheets/sheet7.xml><?xml version="1.0" encoding="utf-8"?>
<worksheet xmlns="http://schemas.openxmlformats.org/spreadsheetml/2006/main" xmlns:r="http://schemas.openxmlformats.org/officeDocument/2006/relationships">
  <sheetPr>
    <tabColor rgb="FFFF0000"/>
  </sheetPr>
  <dimension ref="A1:I49"/>
  <sheetViews>
    <sheetView showGridLines="0" showZeros="0" showRuler="0" view="pageLayout" topLeftCell="A16" zoomScale="70" zoomScalePageLayoutView="70" workbookViewId="0">
      <selection activeCell="B23" sqref="B23:I23"/>
    </sheetView>
  </sheetViews>
  <sheetFormatPr baseColWidth="10" defaultColWidth="11.44140625" defaultRowHeight="14.4"/>
  <cols>
    <col min="1" max="1" width="1.77734375" style="64" customWidth="1"/>
    <col min="2" max="2" width="11.44140625" style="64"/>
    <col min="3" max="3" width="9.33203125" style="64" customWidth="1"/>
    <col min="4" max="4" width="18.21875" style="64" customWidth="1"/>
    <col min="5" max="5" width="9.6640625" style="64" customWidth="1"/>
    <col min="6" max="6" width="14" style="64" customWidth="1"/>
    <col min="7" max="7" width="6.5546875" style="64" customWidth="1"/>
    <col min="8" max="8" width="15.5546875" style="64" customWidth="1"/>
    <col min="9" max="9" width="7.33203125" style="64" customWidth="1"/>
    <col min="10" max="16384" width="11.44140625" style="64"/>
  </cols>
  <sheetData>
    <row r="1" spans="1:9" ht="4.5" customHeight="1"/>
    <row r="2" spans="1:9" ht="15" customHeight="1">
      <c r="A2" s="64" t="s">
        <v>34</v>
      </c>
      <c r="D2" s="500"/>
      <c r="E2" s="500"/>
      <c r="F2" s="500"/>
      <c r="G2" s="500"/>
    </row>
    <row r="3" spans="1:9" ht="15.75" customHeight="1">
      <c r="A3" s="501"/>
      <c r="B3" s="501"/>
      <c r="C3" s="501"/>
      <c r="D3" s="500"/>
      <c r="E3" s="500"/>
      <c r="F3" s="500"/>
      <c r="G3" s="500"/>
    </row>
    <row r="4" spans="1:9" ht="15" customHeight="1">
      <c r="A4" s="501"/>
      <c r="B4" s="501"/>
      <c r="C4" s="501"/>
      <c r="D4" s="500"/>
      <c r="E4" s="500"/>
      <c r="F4" s="500"/>
      <c r="G4" s="500"/>
    </row>
    <row r="5" spans="1:9">
      <c r="D5" s="502"/>
      <c r="E5" s="502"/>
      <c r="F5" s="502"/>
      <c r="G5" s="502"/>
    </row>
    <row r="6" spans="1:9" ht="6.75" customHeight="1">
      <c r="B6" s="65"/>
      <c r="C6" s="65"/>
      <c r="D6" s="65"/>
      <c r="E6" s="65"/>
      <c r="F6" s="65"/>
      <c r="G6" s="65"/>
      <c r="H6" s="65"/>
      <c r="I6" s="65"/>
    </row>
    <row r="7" spans="1:9" ht="2.25" customHeight="1"/>
    <row r="8" spans="1:9" ht="2.25" customHeight="1"/>
    <row r="9" spans="1:9" ht="17.25" customHeight="1">
      <c r="A9" s="66"/>
      <c r="B9" s="66" t="s">
        <v>35</v>
      </c>
      <c r="C9" s="66"/>
      <c r="D9" s="67"/>
      <c r="E9" s="477">
        <f>[2]GROSSESSE!E12</f>
        <v>0</v>
      </c>
      <c r="F9" s="477"/>
      <c r="G9" s="477"/>
      <c r="H9" s="477"/>
      <c r="I9" s="66"/>
    </row>
    <row r="10" spans="1:9" s="71" customFormat="1" ht="4.5" customHeight="1">
      <c r="A10" s="67"/>
      <c r="B10" s="369"/>
      <c r="C10" s="369"/>
      <c r="D10" s="69"/>
      <c r="E10" s="70"/>
      <c r="F10" s="69"/>
      <c r="G10" s="70"/>
      <c r="H10" s="69"/>
      <c r="I10" s="70"/>
    </row>
    <row r="11" spans="1:9" ht="22.8" customHeight="1">
      <c r="A11" s="66"/>
      <c r="B11" s="407" t="s">
        <v>288</v>
      </c>
      <c r="C11" s="407"/>
      <c r="D11" s="407"/>
      <c r="E11" s="630">
        <f>MILKBATH!E12</f>
        <v>0</v>
      </c>
      <c r="F11" s="630"/>
      <c r="G11" s="630"/>
      <c r="H11" s="630"/>
      <c r="I11" s="630"/>
    </row>
    <row r="12" spans="1:9" s="71" customFormat="1" ht="6.6" customHeight="1">
      <c r="A12" s="67"/>
      <c r="B12" s="406"/>
      <c r="C12" s="406"/>
      <c r="D12" s="407"/>
      <c r="E12" s="407"/>
      <c r="F12" s="407"/>
      <c r="G12" s="407"/>
      <c r="H12" s="407"/>
      <c r="I12" s="407"/>
    </row>
    <row r="13" spans="1:9" s="71" customFormat="1" ht="20.399999999999999" customHeight="1">
      <c r="A13" s="67"/>
      <c r="B13" s="408" t="s">
        <v>310</v>
      </c>
      <c r="C13" s="409"/>
      <c r="D13" s="410"/>
      <c r="E13" s="632">
        <f>MILKBATH!D36</f>
        <v>0</v>
      </c>
      <c r="F13" s="633"/>
      <c r="G13" s="633"/>
      <c r="H13" s="633"/>
      <c r="I13" s="633"/>
    </row>
    <row r="14" spans="1:9" ht="3.6" customHeight="1">
      <c r="A14" s="66"/>
      <c r="B14" s="407"/>
      <c r="C14" s="407"/>
      <c r="D14" s="407"/>
      <c r="E14" s="407"/>
      <c r="F14" s="411"/>
      <c r="G14" s="411"/>
      <c r="H14" s="407"/>
      <c r="I14" s="407"/>
    </row>
    <row r="15" spans="1:9" ht="10.199999999999999" customHeight="1">
      <c r="A15" s="66"/>
      <c r="B15" s="407"/>
      <c r="C15" s="407"/>
      <c r="D15" s="407"/>
      <c r="E15" s="407"/>
      <c r="F15" s="411"/>
      <c r="G15" s="411"/>
      <c r="H15" s="407"/>
      <c r="I15" s="407"/>
    </row>
    <row r="16" spans="1:9" s="71" customFormat="1" ht="17.399999999999999" customHeight="1">
      <c r="A16" s="67"/>
      <c r="B16" s="407" t="s">
        <v>38</v>
      </c>
      <c r="C16" s="407"/>
      <c r="D16" s="412">
        <f>MILKBATH!D26</f>
        <v>0</v>
      </c>
      <c r="E16" s="407"/>
      <c r="F16" s="411" t="s">
        <v>1</v>
      </c>
      <c r="G16" s="634" t="str">
        <f>MILKBATH!D23</f>
        <v>BAIN DE LAIT avec bébé</v>
      </c>
      <c r="H16" s="634"/>
      <c r="I16" s="634"/>
    </row>
    <row r="17" spans="1:9" ht="8.4" customHeight="1">
      <c r="A17" s="66"/>
      <c r="B17" s="407"/>
      <c r="C17" s="407"/>
      <c r="D17" s="413"/>
      <c r="E17" s="407"/>
      <c r="F17" s="407"/>
      <c r="G17" s="411"/>
      <c r="H17" s="411"/>
      <c r="I17" s="411"/>
    </row>
    <row r="18" spans="1:9" ht="9" customHeight="1">
      <c r="A18" s="66"/>
      <c r="B18" s="70"/>
      <c r="C18" s="70"/>
      <c r="D18" s="367"/>
      <c r="E18" s="70"/>
      <c r="F18" s="367"/>
      <c r="G18" s="367"/>
      <c r="H18" s="70"/>
      <c r="I18" s="70"/>
    </row>
    <row r="19" spans="1:9" ht="24" customHeight="1">
      <c r="A19" s="66"/>
      <c r="B19" s="70" t="s">
        <v>311</v>
      </c>
      <c r="C19" s="414"/>
      <c r="D19" s="367" t="s">
        <v>312</v>
      </c>
      <c r="E19" s="414"/>
      <c r="F19" s="635" t="s">
        <v>313</v>
      </c>
      <c r="G19" s="635"/>
      <c r="H19" s="635"/>
      <c r="I19" s="635"/>
    </row>
    <row r="20" spans="1:9" s="71" customFormat="1" ht="3" customHeight="1">
      <c r="A20" s="67"/>
      <c r="B20" s="70"/>
      <c r="C20" s="70"/>
      <c r="D20" s="367"/>
      <c r="E20" s="367"/>
      <c r="F20" s="367"/>
      <c r="G20" s="367"/>
      <c r="H20" s="415"/>
      <c r="I20" s="416"/>
    </row>
    <row r="21" spans="1:9" ht="9.6" customHeight="1">
      <c r="A21" s="66"/>
      <c r="B21" s="359"/>
      <c r="C21" s="359"/>
      <c r="D21" s="417"/>
      <c r="E21" s="359"/>
      <c r="F21" s="359"/>
      <c r="G21" s="418"/>
      <c r="H21" s="359"/>
      <c r="I21" s="359"/>
    </row>
    <row r="22" spans="1:9" s="71" customFormat="1" ht="3" customHeight="1">
      <c r="A22" s="67"/>
      <c r="B22" s="368"/>
      <c r="C22" s="368"/>
      <c r="D22" s="417"/>
      <c r="E22" s="417"/>
      <c r="F22" s="417"/>
      <c r="G22" s="419"/>
      <c r="H22" s="417"/>
      <c r="I22" s="417"/>
    </row>
    <row r="23" spans="1:9" s="71" customFormat="1" ht="15" customHeight="1">
      <c r="A23" s="67"/>
      <c r="B23" s="636" t="s">
        <v>314</v>
      </c>
      <c r="C23" s="637"/>
      <c r="D23" s="637"/>
      <c r="E23" s="637"/>
      <c r="F23" s="637"/>
      <c r="G23" s="637"/>
      <c r="H23" s="637"/>
      <c r="I23" s="637"/>
    </row>
    <row r="24" spans="1:9" s="71" customFormat="1" ht="12" customHeight="1">
      <c r="A24" s="67"/>
      <c r="B24" s="637" t="s">
        <v>315</v>
      </c>
      <c r="C24" s="637"/>
      <c r="D24" s="637"/>
      <c r="E24" s="637"/>
      <c r="F24" s="637"/>
      <c r="G24" s="637"/>
      <c r="H24" s="637"/>
      <c r="I24" s="637"/>
    </row>
    <row r="25" spans="1:9" s="71" customFormat="1" ht="5.25" customHeight="1">
      <c r="A25" s="67"/>
      <c r="B25" s="70"/>
      <c r="C25" s="70"/>
      <c r="D25" s="70"/>
      <c r="E25" s="70"/>
      <c r="F25" s="70"/>
      <c r="G25" s="70"/>
      <c r="H25" s="70"/>
      <c r="I25" s="70"/>
    </row>
    <row r="26" spans="1:9" ht="15" customHeight="1">
      <c r="A26" s="66"/>
      <c r="B26" s="70"/>
      <c r="C26" s="70"/>
      <c r="D26" s="70"/>
      <c r="E26" s="70"/>
      <c r="F26" s="367"/>
      <c r="G26" s="367"/>
      <c r="H26" s="70"/>
      <c r="I26" s="70"/>
    </row>
    <row r="27" spans="1:9" ht="29.25" customHeight="1">
      <c r="A27" s="66"/>
      <c r="B27" s="638" t="s">
        <v>316</v>
      </c>
      <c r="C27" s="638"/>
      <c r="D27" s="638"/>
      <c r="E27" s="638"/>
      <c r="F27" s="638"/>
      <c r="G27" s="638"/>
      <c r="H27" s="638"/>
      <c r="I27" s="638"/>
    </row>
    <row r="28" spans="1:9" s="78" customFormat="1" ht="66.75" customHeight="1">
      <c r="A28" s="77"/>
      <c r="B28" s="638"/>
      <c r="C28" s="638"/>
      <c r="D28" s="638"/>
      <c r="E28" s="638"/>
      <c r="F28" s="638"/>
      <c r="G28" s="638"/>
      <c r="H28" s="638"/>
      <c r="I28" s="638"/>
    </row>
    <row r="29" spans="1:9" ht="1.5" customHeight="1">
      <c r="A29" s="66"/>
      <c r="B29" s="638"/>
      <c r="C29" s="638"/>
      <c r="D29" s="638"/>
      <c r="E29" s="638"/>
      <c r="F29" s="638"/>
      <c r="G29" s="638"/>
      <c r="H29" s="638"/>
      <c r="I29" s="638"/>
    </row>
    <row r="30" spans="1:9" ht="25.5" customHeight="1">
      <c r="A30" s="66"/>
      <c r="B30" s="638"/>
      <c r="C30" s="638"/>
      <c r="D30" s="638"/>
      <c r="E30" s="638"/>
      <c r="F30" s="638"/>
      <c r="G30" s="638"/>
      <c r="H30" s="638"/>
      <c r="I30" s="638"/>
    </row>
    <row r="31" spans="1:9" s="71" customFormat="1" ht="42" customHeight="1">
      <c r="A31" s="67"/>
      <c r="B31" s="638"/>
      <c r="C31" s="638"/>
      <c r="D31" s="638"/>
      <c r="E31" s="638"/>
      <c r="F31" s="638"/>
      <c r="G31" s="638"/>
      <c r="H31" s="638"/>
      <c r="I31" s="638"/>
    </row>
    <row r="32" spans="1:9" ht="107.4" customHeight="1">
      <c r="A32" s="66"/>
      <c r="B32" s="638"/>
      <c r="C32" s="638"/>
      <c r="D32" s="638"/>
      <c r="E32" s="638"/>
      <c r="F32" s="638"/>
      <c r="G32" s="638"/>
      <c r="H32" s="638"/>
      <c r="I32" s="638"/>
    </row>
    <row r="33" spans="1:9" s="71" customFormat="1" ht="8.25" customHeight="1">
      <c r="A33" s="67"/>
      <c r="B33" s="420"/>
      <c r="C33" s="420"/>
      <c r="D33" s="420"/>
      <c r="E33" s="420"/>
      <c r="F33" s="420"/>
      <c r="G33" s="420"/>
      <c r="H33" s="420"/>
      <c r="I33" s="420"/>
    </row>
    <row r="34" spans="1:9" ht="5.4" customHeight="1">
      <c r="A34" s="66"/>
      <c r="B34" s="420"/>
      <c r="C34" s="420"/>
      <c r="D34" s="420"/>
      <c r="E34" s="420"/>
      <c r="F34" s="420"/>
      <c r="G34" s="420"/>
      <c r="H34" s="420"/>
      <c r="I34" s="420"/>
    </row>
    <row r="35" spans="1:9" s="71" customFormat="1" ht="35.4" customHeight="1">
      <c r="A35" s="67"/>
      <c r="B35" s="631" t="s">
        <v>317</v>
      </c>
      <c r="C35" s="631"/>
      <c r="D35" s="631"/>
      <c r="E35" s="631"/>
      <c r="F35" s="631"/>
      <c r="G35" s="631"/>
      <c r="H35" s="631"/>
      <c r="I35" s="631"/>
    </row>
    <row r="36" spans="1:9" ht="15.75" customHeight="1">
      <c r="A36" s="66"/>
      <c r="B36" s="421" t="s">
        <v>318</v>
      </c>
      <c r="C36" s="421"/>
      <c r="D36" s="421"/>
      <c r="E36" s="421"/>
      <c r="F36" s="421"/>
      <c r="G36" s="421"/>
      <c r="H36" s="421"/>
      <c r="I36" s="421"/>
    </row>
    <row r="37" spans="1:9" ht="6" customHeight="1">
      <c r="A37" s="66"/>
      <c r="B37" s="70"/>
      <c r="C37" s="70"/>
      <c r="D37" s="422"/>
      <c r="E37" s="422"/>
      <c r="F37" s="422"/>
      <c r="G37" s="422"/>
      <c r="H37" s="422"/>
      <c r="I37" s="70"/>
    </row>
    <row r="38" spans="1:9" s="71" customFormat="1" ht="15" customHeight="1">
      <c r="A38" s="67"/>
      <c r="B38" s="485" t="s">
        <v>51</v>
      </c>
      <c r="C38" s="485"/>
      <c r="D38" s="485"/>
      <c r="E38" s="485"/>
      <c r="F38" s="485"/>
      <c r="G38" s="64"/>
      <c r="H38" s="488" t="s">
        <v>52</v>
      </c>
      <c r="I38" s="488"/>
    </row>
    <row r="39" spans="1:9" s="71" customFormat="1" ht="18.75" customHeight="1">
      <c r="A39" s="79"/>
      <c r="B39" s="528">
        <f>E11</f>
        <v>0</v>
      </c>
      <c r="C39" s="528"/>
      <c r="D39" s="528"/>
      <c r="E39" s="528"/>
      <c r="F39" s="528"/>
      <c r="G39" s="70"/>
      <c r="H39" s="535" t="s">
        <v>290</v>
      </c>
      <c r="I39" s="535"/>
    </row>
    <row r="40" spans="1:9">
      <c r="A40" s="66"/>
      <c r="B40" s="485" t="s">
        <v>53</v>
      </c>
      <c r="C40" s="485"/>
      <c r="D40" s="485"/>
      <c r="E40" s="485"/>
      <c r="F40" s="485"/>
      <c r="G40" s="71"/>
      <c r="H40" s="70" t="s">
        <v>54</v>
      </c>
      <c r="I40" s="56"/>
    </row>
    <row r="41" spans="1:9" s="71" customFormat="1" ht="56.25" customHeight="1">
      <c r="A41" s="67"/>
      <c r="B41" s="534"/>
      <c r="C41" s="534"/>
      <c r="D41" s="534"/>
      <c r="E41" s="534"/>
      <c r="F41" s="534"/>
      <c r="G41" s="70"/>
      <c r="H41" s="535"/>
      <c r="I41" s="535"/>
    </row>
    <row r="42" spans="1:9">
      <c r="A42" s="66"/>
      <c r="B42" s="534"/>
      <c r="C42" s="534"/>
      <c r="D42" s="534"/>
      <c r="E42" s="534"/>
      <c r="F42" s="534"/>
      <c r="H42" s="535"/>
      <c r="I42" s="535"/>
    </row>
    <row r="43" spans="1:9" ht="12.75" customHeight="1">
      <c r="A43" s="72"/>
      <c r="B43" s="485"/>
      <c r="C43" s="485"/>
      <c r="D43" s="485"/>
      <c r="E43" s="485"/>
      <c r="F43" s="485"/>
      <c r="G43" s="485"/>
      <c r="H43" s="485"/>
      <c r="I43" s="485"/>
    </row>
    <row r="44" spans="1:9">
      <c r="A44" s="66"/>
      <c r="B44" s="67"/>
      <c r="C44" s="71"/>
      <c r="D44" s="71"/>
      <c r="E44" s="71"/>
      <c r="F44" s="71"/>
      <c r="G44" s="71"/>
      <c r="H44" s="71"/>
      <c r="I44" s="71"/>
    </row>
    <row r="45" spans="1:9">
      <c r="A45" s="66"/>
      <c r="B45" s="67"/>
      <c r="C45" s="71"/>
      <c r="D45" s="71"/>
      <c r="E45" s="71"/>
      <c r="F45" s="71"/>
      <c r="G45" s="71"/>
      <c r="H45" s="71"/>
      <c r="I45" s="71"/>
    </row>
    <row r="46" spans="1:9">
      <c r="A46" s="66"/>
      <c r="B46" s="67"/>
      <c r="C46" s="71"/>
      <c r="D46" s="71"/>
      <c r="E46" s="71"/>
      <c r="F46" s="71"/>
      <c r="G46" s="71"/>
      <c r="H46" s="71"/>
      <c r="I46" s="71"/>
    </row>
    <row r="47" spans="1:9">
      <c r="B47" s="71"/>
      <c r="C47" s="71"/>
      <c r="D47" s="71"/>
      <c r="E47" s="71"/>
      <c r="F47" s="71"/>
      <c r="G47" s="71"/>
      <c r="H47" s="71"/>
      <c r="I47" s="71"/>
    </row>
    <row r="48" spans="1:9">
      <c r="B48" s="71"/>
      <c r="C48" s="71"/>
      <c r="D48" s="71"/>
      <c r="E48" s="71"/>
      <c r="F48" s="71"/>
      <c r="G48" s="71"/>
      <c r="H48" s="71"/>
      <c r="I48" s="71"/>
    </row>
    <row r="49" spans="2:9">
      <c r="B49" s="71"/>
      <c r="C49" s="71"/>
      <c r="D49" s="71"/>
      <c r="E49" s="71"/>
      <c r="F49" s="71"/>
      <c r="G49" s="71"/>
      <c r="H49" s="71"/>
      <c r="I49" s="71"/>
    </row>
  </sheetData>
  <sheetProtection selectLockedCells="1" selectUnlockedCells="1"/>
  <mergeCells count="21">
    <mergeCell ref="D2:G4"/>
    <mergeCell ref="A3:C3"/>
    <mergeCell ref="A4:C4"/>
    <mergeCell ref="D5:G5"/>
    <mergeCell ref="E9:H9"/>
    <mergeCell ref="B40:F40"/>
    <mergeCell ref="B41:F42"/>
    <mergeCell ref="H41:I42"/>
    <mergeCell ref="B43:I43"/>
    <mergeCell ref="E11:I11"/>
    <mergeCell ref="B39:F39"/>
    <mergeCell ref="B35:I35"/>
    <mergeCell ref="B38:F38"/>
    <mergeCell ref="H38:I38"/>
    <mergeCell ref="H39:I39"/>
    <mergeCell ref="E13:I13"/>
    <mergeCell ref="G16:I16"/>
    <mergeCell ref="F19:I19"/>
    <mergeCell ref="B23:I23"/>
    <mergeCell ref="B24:I24"/>
    <mergeCell ref="B27:I32"/>
  </mergeCells>
  <pageMargins left="0.23622047244094491" right="0.23622047244094491" top="0.11811023622047245" bottom="0.11811023622047245" header="0.11811023622047245" footer="0.11811023622047245"/>
  <pageSetup paperSize="9" orientation="portrait" r:id="rId1"/>
  <drawing r:id="rId2"/>
</worksheet>
</file>

<file path=xl/worksheets/sheet8.xml><?xml version="1.0" encoding="utf-8"?>
<worksheet xmlns="http://schemas.openxmlformats.org/spreadsheetml/2006/main" xmlns:r="http://schemas.openxmlformats.org/officeDocument/2006/relationships">
  <dimension ref="A1"/>
  <sheetViews>
    <sheetView showGridLines="0" showRowColHeaders="0" workbookViewId="0">
      <selection activeCell="I25" sqref="I25"/>
    </sheetView>
  </sheetViews>
  <sheetFormatPr baseColWidth="10" defaultColWidth="11.44140625" defaultRowHeight="14.4"/>
  <cols>
    <col min="1" max="16384" width="11.44140625" style="63"/>
  </cols>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sheetPr>
    <tabColor rgb="FF00B050"/>
  </sheetPr>
  <dimension ref="A1:R129"/>
  <sheetViews>
    <sheetView topLeftCell="A19" zoomScale="85" zoomScaleNormal="85" workbookViewId="0">
      <selection activeCell="D46" sqref="D46"/>
    </sheetView>
  </sheetViews>
  <sheetFormatPr baseColWidth="10" defaultColWidth="11.44140625" defaultRowHeight="14.4"/>
  <cols>
    <col min="1" max="1" width="18.21875" style="63" customWidth="1"/>
    <col min="2" max="2" width="56.5546875" style="63" customWidth="1"/>
    <col min="3" max="3" width="18.5546875" style="298" customWidth="1"/>
    <col min="4" max="4" width="48.21875" style="297" customWidth="1"/>
    <col min="5" max="5" width="1.21875" style="63" customWidth="1"/>
    <col min="6" max="6" width="14.5546875" style="299" customWidth="1"/>
    <col min="7" max="7" width="17.21875" style="300" customWidth="1"/>
    <col min="8" max="8" width="13.77734375" style="63" customWidth="1"/>
    <col min="9" max="16384" width="11.44140625" style="63"/>
  </cols>
  <sheetData>
    <row r="1" spans="1:18" ht="21">
      <c r="A1" s="323" t="s">
        <v>110</v>
      </c>
      <c r="B1" s="322"/>
      <c r="C1" s="325"/>
      <c r="D1" s="326"/>
      <c r="E1" s="322"/>
      <c r="F1" s="327"/>
      <c r="G1" s="328"/>
      <c r="H1" s="322"/>
      <c r="I1" s="322"/>
      <c r="J1" s="322"/>
      <c r="K1" s="322"/>
      <c r="L1" s="322"/>
      <c r="M1" s="322"/>
      <c r="N1" s="322"/>
      <c r="O1" s="322"/>
      <c r="P1" s="322"/>
      <c r="Q1" s="322"/>
      <c r="R1" s="322"/>
    </row>
    <row r="2" spans="1:18" ht="18">
      <c r="A2" s="324"/>
      <c r="B2" s="322"/>
      <c r="C2" s="325"/>
      <c r="D2" s="326"/>
      <c r="E2" s="322"/>
      <c r="F2" s="327"/>
      <c r="G2" s="328"/>
      <c r="H2" s="322"/>
      <c r="I2" s="322"/>
      <c r="J2" s="322"/>
      <c r="K2" s="322"/>
      <c r="L2" s="322"/>
      <c r="M2" s="322"/>
      <c r="N2" s="322"/>
      <c r="O2" s="322"/>
      <c r="P2" s="322"/>
      <c r="Q2" s="322"/>
      <c r="R2" s="322"/>
    </row>
    <row r="3" spans="1:18" ht="18">
      <c r="A3" s="324"/>
      <c r="B3" s="322"/>
      <c r="C3" s="325"/>
      <c r="D3" s="326"/>
      <c r="E3" s="322"/>
      <c r="F3" s="327"/>
      <c r="G3" s="328"/>
      <c r="H3" s="322"/>
      <c r="I3" s="322"/>
      <c r="J3" s="322"/>
      <c r="K3" s="322"/>
      <c r="L3" s="322"/>
      <c r="M3" s="322"/>
      <c r="N3" s="322"/>
      <c r="O3" s="322"/>
      <c r="P3" s="322"/>
      <c r="Q3" s="322"/>
      <c r="R3" s="322"/>
    </row>
    <row r="4" spans="1:18" ht="18">
      <c r="A4" s="324"/>
      <c r="B4" s="322"/>
      <c r="C4" s="325"/>
      <c r="D4" s="326"/>
      <c r="E4" s="322"/>
      <c r="F4" s="327"/>
      <c r="G4" s="328"/>
      <c r="H4" s="322"/>
      <c r="I4" s="322"/>
      <c r="J4" s="322"/>
      <c r="K4" s="322"/>
      <c r="L4" s="322"/>
      <c r="M4" s="322"/>
      <c r="N4" s="322"/>
      <c r="O4" s="322"/>
      <c r="P4" s="322"/>
      <c r="Q4" s="322"/>
      <c r="R4" s="322"/>
    </row>
    <row r="5" spans="1:18" ht="18">
      <c r="A5" s="329" t="s">
        <v>111</v>
      </c>
      <c r="B5" s="322"/>
      <c r="C5" s="325"/>
      <c r="D5" s="326"/>
      <c r="E5" s="322"/>
      <c r="F5" s="639" t="s">
        <v>112</v>
      </c>
      <c r="G5" s="639"/>
      <c r="H5" s="322"/>
      <c r="I5" s="322"/>
      <c r="J5" s="322"/>
      <c r="K5" s="322"/>
      <c r="L5" s="322"/>
      <c r="M5" s="322"/>
      <c r="N5" s="322"/>
      <c r="O5" s="322"/>
      <c r="P5" s="322"/>
      <c r="Q5" s="322"/>
      <c r="R5" s="322"/>
    </row>
    <row r="6" spans="1:18">
      <c r="A6" s="322"/>
      <c r="B6" s="322"/>
      <c r="C6" s="325"/>
      <c r="D6" s="326"/>
      <c r="E6" s="322"/>
      <c r="F6" s="327"/>
      <c r="G6" s="328"/>
      <c r="H6" s="322"/>
      <c r="I6" s="322"/>
      <c r="J6" s="322"/>
      <c r="K6" s="322"/>
      <c r="L6" s="322"/>
      <c r="M6" s="322"/>
      <c r="N6" s="322"/>
      <c r="O6" s="322"/>
      <c r="P6" s="322" t="s">
        <v>63</v>
      </c>
      <c r="Q6" s="322" t="s">
        <v>63</v>
      </c>
      <c r="R6" s="322" t="s">
        <v>64</v>
      </c>
    </row>
    <row r="7" spans="1:18" ht="31.2">
      <c r="A7" s="330" t="s">
        <v>113</v>
      </c>
      <c r="B7" s="331" t="s">
        <v>85</v>
      </c>
      <c r="C7" s="332" t="s">
        <v>114</v>
      </c>
      <c r="D7" s="333" t="s">
        <v>115</v>
      </c>
      <c r="E7" s="334"/>
      <c r="F7" s="335" t="s">
        <v>116</v>
      </c>
      <c r="G7" s="336" t="s">
        <v>117</v>
      </c>
      <c r="H7" s="322"/>
      <c r="I7" s="322"/>
      <c r="J7" s="322"/>
      <c r="K7" s="322"/>
      <c r="L7" s="322"/>
      <c r="M7" s="322"/>
      <c r="N7" s="322"/>
      <c r="O7" s="322"/>
      <c r="P7" s="322"/>
      <c r="Q7" s="349"/>
      <c r="R7" s="322"/>
    </row>
    <row r="8" spans="1:18">
      <c r="A8" s="447" t="s">
        <v>118</v>
      </c>
      <c r="B8" s="371" t="s">
        <v>119</v>
      </c>
      <c r="C8" s="372">
        <v>180</v>
      </c>
      <c r="D8" s="373" t="s">
        <v>378</v>
      </c>
      <c r="E8" s="322"/>
      <c r="F8" s="337"/>
      <c r="G8" s="338" t="str">
        <f t="shared" ref="G8:G48" si="0">IF(ISERROR(C8/F8),"",C8/F8)</f>
        <v/>
      </c>
      <c r="H8" s="337"/>
      <c r="I8" s="322"/>
      <c r="J8" s="322"/>
      <c r="K8" s="322"/>
      <c r="L8" s="322"/>
      <c r="M8" s="322"/>
      <c r="N8" s="322"/>
      <c r="O8" s="322"/>
      <c r="P8" s="322"/>
      <c r="Q8" s="322"/>
      <c r="R8" s="346">
        <v>43358</v>
      </c>
    </row>
    <row r="9" spans="1:18">
      <c r="A9" s="447" t="s">
        <v>73</v>
      </c>
      <c r="B9" s="371" t="s">
        <v>120</v>
      </c>
      <c r="C9" s="372">
        <v>230</v>
      </c>
      <c r="D9" s="373" t="s">
        <v>121</v>
      </c>
      <c r="E9" s="322"/>
      <c r="F9" s="337"/>
      <c r="G9" s="338" t="str">
        <f t="shared" si="0"/>
        <v/>
      </c>
      <c r="H9" s="337"/>
      <c r="I9" s="322"/>
      <c r="J9" s="322"/>
      <c r="K9" s="322"/>
      <c r="L9" s="322"/>
      <c r="M9" s="322"/>
      <c r="N9" s="322"/>
      <c r="O9" s="322"/>
      <c r="P9" s="322"/>
      <c r="Q9" s="322"/>
      <c r="R9" s="346">
        <v>43358</v>
      </c>
    </row>
    <row r="10" spans="1:18">
      <c r="A10" s="447" t="s">
        <v>122</v>
      </c>
      <c r="B10" s="371" t="s">
        <v>123</v>
      </c>
      <c r="C10" s="372">
        <v>280</v>
      </c>
      <c r="D10" s="373" t="s">
        <v>379</v>
      </c>
      <c r="E10" s="322"/>
      <c r="F10" s="337"/>
      <c r="G10" s="338" t="str">
        <f t="shared" si="0"/>
        <v/>
      </c>
      <c r="H10" s="337"/>
      <c r="I10" s="322"/>
      <c r="J10" s="322"/>
      <c r="K10" s="322"/>
      <c r="L10" s="322"/>
      <c r="M10" s="322"/>
      <c r="N10" s="322"/>
      <c r="O10" s="322"/>
      <c r="P10" s="322"/>
      <c r="Q10" s="322"/>
      <c r="R10" s="322" t="s">
        <v>71</v>
      </c>
    </row>
    <row r="11" spans="1:18">
      <c r="A11" s="448" t="s">
        <v>124</v>
      </c>
      <c r="B11" s="376" t="s">
        <v>239</v>
      </c>
      <c r="C11" s="377">
        <v>95</v>
      </c>
      <c r="D11" s="378" t="s">
        <v>240</v>
      </c>
      <c r="E11" s="322"/>
      <c r="F11" s="337"/>
      <c r="G11" s="338" t="str">
        <f t="shared" si="0"/>
        <v/>
      </c>
      <c r="H11" s="337"/>
      <c r="I11" s="322"/>
      <c r="J11" s="322"/>
      <c r="K11" s="322"/>
      <c r="L11" s="322"/>
      <c r="M11" s="322"/>
      <c r="N11" s="322"/>
      <c r="O11" s="322"/>
      <c r="P11" s="322" t="s">
        <v>73</v>
      </c>
      <c r="Q11" s="322" t="s">
        <v>74</v>
      </c>
      <c r="R11" s="322"/>
    </row>
    <row r="12" spans="1:18">
      <c r="A12" s="448" t="s">
        <v>126</v>
      </c>
      <c r="B12" s="376" t="s">
        <v>241</v>
      </c>
      <c r="C12" s="377">
        <v>120</v>
      </c>
      <c r="D12" s="378" t="s">
        <v>242</v>
      </c>
      <c r="E12" s="322"/>
      <c r="F12" s="337"/>
      <c r="G12" s="338" t="str">
        <f t="shared" si="0"/>
        <v/>
      </c>
      <c r="H12" s="337"/>
      <c r="I12" s="322"/>
      <c r="J12" s="322"/>
      <c r="K12" s="322"/>
      <c r="L12" s="322"/>
      <c r="M12" s="322"/>
      <c r="N12" s="322"/>
      <c r="O12" s="322"/>
      <c r="P12" s="350">
        <v>0</v>
      </c>
      <c r="Q12" s="350">
        <v>0.25</v>
      </c>
      <c r="R12" s="322"/>
    </row>
    <row r="13" spans="1:18">
      <c r="A13" s="448" t="s">
        <v>128</v>
      </c>
      <c r="B13" s="376" t="s">
        <v>243</v>
      </c>
      <c r="C13" s="377">
        <v>210</v>
      </c>
      <c r="D13" s="378" t="s">
        <v>244</v>
      </c>
      <c r="E13" s="322"/>
      <c r="F13" s="337"/>
      <c r="G13" s="338" t="str">
        <f t="shared" si="0"/>
        <v/>
      </c>
      <c r="H13" s="337"/>
      <c r="I13" s="322"/>
      <c r="J13" s="322"/>
      <c r="K13" s="322"/>
      <c r="L13" s="322"/>
      <c r="M13" s="322"/>
      <c r="N13" s="322"/>
      <c r="O13" s="322"/>
      <c r="P13" s="322">
        <v>200</v>
      </c>
      <c r="Q13" s="322">
        <v>250</v>
      </c>
      <c r="R13" s="322"/>
    </row>
    <row r="14" spans="1:18">
      <c r="A14" s="448" t="s">
        <v>130</v>
      </c>
      <c r="B14" s="379" t="s">
        <v>245</v>
      </c>
      <c r="C14" s="377">
        <v>260</v>
      </c>
      <c r="D14" s="378" t="s">
        <v>246</v>
      </c>
      <c r="E14" s="322"/>
      <c r="F14" s="337"/>
      <c r="G14" s="338" t="str">
        <f t="shared" si="0"/>
        <v/>
      </c>
      <c r="H14" s="337"/>
      <c r="I14" s="322"/>
      <c r="J14" s="322"/>
      <c r="K14" s="322"/>
      <c r="L14" s="322"/>
      <c r="M14" s="322"/>
      <c r="N14" s="322"/>
      <c r="O14" s="322"/>
      <c r="P14" s="347" t="s">
        <v>20</v>
      </c>
      <c r="Q14" s="322" t="s">
        <v>81</v>
      </c>
      <c r="R14" s="322"/>
    </row>
    <row r="15" spans="1:18">
      <c r="A15" s="449" t="s">
        <v>132</v>
      </c>
      <c r="B15" s="380" t="s">
        <v>134</v>
      </c>
      <c r="C15" s="381">
        <v>230</v>
      </c>
      <c r="D15" s="382" t="s">
        <v>135</v>
      </c>
      <c r="E15" s="322"/>
      <c r="F15" s="337"/>
      <c r="G15" s="338" t="str">
        <f t="shared" si="0"/>
        <v/>
      </c>
      <c r="H15" s="337"/>
      <c r="I15" s="322"/>
      <c r="J15" s="322"/>
      <c r="K15" s="322"/>
      <c r="L15" s="322"/>
      <c r="M15" s="322"/>
      <c r="N15" s="322"/>
      <c r="O15" s="322"/>
      <c r="P15" s="322"/>
      <c r="Q15" s="322"/>
      <c r="R15" s="322"/>
    </row>
    <row r="16" spans="1:18">
      <c r="A16" s="449" t="s">
        <v>133</v>
      </c>
      <c r="B16" s="380" t="s">
        <v>136</v>
      </c>
      <c r="C16" s="381">
        <v>260</v>
      </c>
      <c r="D16" s="382" t="s">
        <v>137</v>
      </c>
      <c r="E16" s="322"/>
      <c r="F16" s="337"/>
      <c r="G16" s="338" t="str">
        <f t="shared" si="0"/>
        <v/>
      </c>
      <c r="H16" s="337"/>
      <c r="I16" s="322"/>
      <c r="J16" s="322"/>
      <c r="K16" s="322"/>
      <c r="L16" s="322"/>
      <c r="M16" s="322"/>
      <c r="N16" s="322"/>
      <c r="O16" s="322"/>
      <c r="P16" s="346">
        <v>43386</v>
      </c>
      <c r="Q16" s="322"/>
      <c r="R16" s="322"/>
    </row>
    <row r="17" spans="1:8">
      <c r="A17" s="449" t="s">
        <v>74</v>
      </c>
      <c r="B17" s="380" t="s">
        <v>139</v>
      </c>
      <c r="C17" s="381">
        <v>330</v>
      </c>
      <c r="D17" s="382" t="s">
        <v>140</v>
      </c>
      <c r="E17" s="322"/>
      <c r="F17" s="337"/>
      <c r="G17" s="338" t="str">
        <f t="shared" si="0"/>
        <v/>
      </c>
      <c r="H17" s="337"/>
    </row>
    <row r="18" spans="1:8">
      <c r="A18" s="450" t="s">
        <v>138</v>
      </c>
      <c r="B18" s="384" t="s">
        <v>145</v>
      </c>
      <c r="C18" s="385">
        <v>180</v>
      </c>
      <c r="D18" s="386" t="s">
        <v>146</v>
      </c>
      <c r="E18" s="322"/>
      <c r="F18" s="337"/>
      <c r="G18" s="338" t="str">
        <f t="shared" si="0"/>
        <v/>
      </c>
      <c r="H18" s="337"/>
    </row>
    <row r="19" spans="1:8">
      <c r="A19" s="450" t="s">
        <v>141</v>
      </c>
      <c r="B19" s="384" t="s">
        <v>148</v>
      </c>
      <c r="C19" s="385">
        <v>230</v>
      </c>
      <c r="D19" s="386" t="s">
        <v>149</v>
      </c>
      <c r="E19" s="322"/>
      <c r="F19" s="337"/>
      <c r="G19" s="338" t="str">
        <f t="shared" si="0"/>
        <v/>
      </c>
      <c r="H19" s="337"/>
    </row>
    <row r="20" spans="1:8">
      <c r="A20" s="450" t="s">
        <v>143</v>
      </c>
      <c r="B20" s="384" t="s">
        <v>151</v>
      </c>
      <c r="C20" s="385">
        <v>280</v>
      </c>
      <c r="D20" s="386" t="s">
        <v>152</v>
      </c>
      <c r="E20" s="322"/>
      <c r="F20" s="337"/>
      <c r="G20" s="338" t="str">
        <f t="shared" si="0"/>
        <v/>
      </c>
      <c r="H20" s="337"/>
    </row>
    <row r="21" spans="1:8">
      <c r="A21" s="451" t="s">
        <v>144</v>
      </c>
      <c r="B21" s="390" t="s">
        <v>160</v>
      </c>
      <c r="C21" s="391">
        <v>180</v>
      </c>
      <c r="D21" s="392" t="s">
        <v>127</v>
      </c>
      <c r="E21" s="322"/>
      <c r="F21" s="337"/>
      <c r="G21" s="338" t="str">
        <f t="shared" si="0"/>
        <v/>
      </c>
      <c r="H21" s="337"/>
    </row>
    <row r="22" spans="1:8">
      <c r="A22" s="451" t="s">
        <v>147</v>
      </c>
      <c r="B22" s="390" t="s">
        <v>162</v>
      </c>
      <c r="C22" s="391">
        <v>230</v>
      </c>
      <c r="D22" s="392" t="s">
        <v>129</v>
      </c>
      <c r="E22" s="322"/>
      <c r="F22" s="337"/>
      <c r="G22" s="338" t="str">
        <f t="shared" si="0"/>
        <v/>
      </c>
      <c r="H22" s="337"/>
    </row>
    <row r="23" spans="1:8">
      <c r="A23" s="451" t="s">
        <v>150</v>
      </c>
      <c r="B23" s="390" t="s">
        <v>164</v>
      </c>
      <c r="C23" s="391">
        <v>280</v>
      </c>
      <c r="D23" s="392" t="s">
        <v>131</v>
      </c>
      <c r="E23" s="322"/>
      <c r="F23" s="337"/>
      <c r="G23" s="338" t="str">
        <f t="shared" si="0"/>
        <v/>
      </c>
      <c r="H23" s="337"/>
    </row>
    <row r="24" spans="1:8">
      <c r="A24" s="448" t="s">
        <v>153</v>
      </c>
      <c r="B24" s="376" t="s">
        <v>247</v>
      </c>
      <c r="C24" s="393">
        <v>210</v>
      </c>
      <c r="D24" s="378" t="s">
        <v>248</v>
      </c>
      <c r="E24" s="322"/>
      <c r="F24" s="337"/>
      <c r="G24" s="338" t="str">
        <f t="shared" si="0"/>
        <v/>
      </c>
      <c r="H24" s="337"/>
    </row>
    <row r="25" spans="1:8">
      <c r="A25" s="448" t="s">
        <v>154</v>
      </c>
      <c r="B25" s="394" t="s">
        <v>249</v>
      </c>
      <c r="C25" s="395">
        <v>260</v>
      </c>
      <c r="D25" s="396" t="s">
        <v>250</v>
      </c>
      <c r="E25" s="322"/>
      <c r="F25" s="337"/>
      <c r="G25" s="338" t="str">
        <f t="shared" si="0"/>
        <v/>
      </c>
      <c r="H25" s="337"/>
    </row>
    <row r="26" spans="1:8">
      <c r="A26" s="448" t="s">
        <v>157</v>
      </c>
      <c r="B26" s="394" t="s">
        <v>251</v>
      </c>
      <c r="C26" s="395">
        <v>310</v>
      </c>
      <c r="D26" s="396" t="s">
        <v>252</v>
      </c>
      <c r="E26" s="322"/>
      <c r="F26" s="337"/>
      <c r="G26" s="338" t="str">
        <f t="shared" si="0"/>
        <v/>
      </c>
      <c r="H26" s="337"/>
    </row>
    <row r="27" spans="1:8">
      <c r="A27" s="452" t="s">
        <v>291</v>
      </c>
      <c r="B27" s="453" t="s">
        <v>307</v>
      </c>
      <c r="C27" s="454">
        <v>220</v>
      </c>
      <c r="D27" s="455" t="s">
        <v>308</v>
      </c>
      <c r="E27" s="322"/>
      <c r="F27" s="337"/>
      <c r="G27" s="338" t="str">
        <f t="shared" si="0"/>
        <v/>
      </c>
      <c r="H27" s="337"/>
    </row>
    <row r="28" spans="1:8">
      <c r="A28" s="456" t="s">
        <v>159</v>
      </c>
      <c r="B28" s="403" t="s">
        <v>293</v>
      </c>
      <c r="C28" s="404">
        <v>180</v>
      </c>
      <c r="D28" s="405" t="s">
        <v>294</v>
      </c>
      <c r="E28" s="322"/>
      <c r="F28" s="337"/>
      <c r="G28" s="338" t="str">
        <f t="shared" si="0"/>
        <v/>
      </c>
      <c r="H28" s="337"/>
    </row>
    <row r="29" spans="1:8">
      <c r="A29" s="456" t="s">
        <v>161</v>
      </c>
      <c r="B29" s="403" t="s">
        <v>295</v>
      </c>
      <c r="C29" s="404">
        <v>230</v>
      </c>
      <c r="D29" s="405" t="s">
        <v>296</v>
      </c>
      <c r="E29" s="322"/>
      <c r="F29" s="337"/>
      <c r="G29" s="338" t="str">
        <f t="shared" si="0"/>
        <v/>
      </c>
      <c r="H29" s="337"/>
    </row>
    <row r="30" spans="1:8">
      <c r="A30" s="449" t="s">
        <v>163</v>
      </c>
      <c r="B30" s="380" t="s">
        <v>297</v>
      </c>
      <c r="C30" s="381">
        <v>100</v>
      </c>
      <c r="D30" s="382" t="s">
        <v>298</v>
      </c>
      <c r="E30" s="322"/>
      <c r="F30" s="337"/>
      <c r="G30" s="338" t="str">
        <f t="shared" si="0"/>
        <v/>
      </c>
      <c r="H30" s="337"/>
    </row>
    <row r="31" spans="1:8">
      <c r="A31" s="457" t="s">
        <v>165</v>
      </c>
      <c r="B31" s="400" t="s">
        <v>299</v>
      </c>
      <c r="C31" s="401">
        <v>150</v>
      </c>
      <c r="D31" s="402" t="s">
        <v>300</v>
      </c>
      <c r="E31" s="322"/>
      <c r="F31" s="337"/>
      <c r="G31" s="338" t="str">
        <f t="shared" si="0"/>
        <v/>
      </c>
      <c r="H31" s="322"/>
    </row>
    <row r="32" spans="1:8">
      <c r="A32" s="458" t="s">
        <v>166</v>
      </c>
      <c r="B32" s="459" t="s">
        <v>301</v>
      </c>
      <c r="C32" s="460">
        <v>150</v>
      </c>
      <c r="D32" s="461" t="s">
        <v>302</v>
      </c>
      <c r="E32" s="322"/>
      <c r="F32" s="337"/>
      <c r="G32" s="338" t="str">
        <f t="shared" si="0"/>
        <v/>
      </c>
      <c r="H32" s="322"/>
    </row>
    <row r="33" spans="1:8">
      <c r="A33" s="458" t="s">
        <v>167</v>
      </c>
      <c r="B33" s="459" t="s">
        <v>303</v>
      </c>
      <c r="C33" s="460">
        <v>200</v>
      </c>
      <c r="D33" s="461" t="s">
        <v>304</v>
      </c>
      <c r="E33" s="322"/>
      <c r="F33" s="337"/>
      <c r="G33" s="338" t="str">
        <f t="shared" si="0"/>
        <v/>
      </c>
      <c r="H33" s="322"/>
    </row>
    <row r="34" spans="1:8">
      <c r="A34" s="458" t="s">
        <v>168</v>
      </c>
      <c r="B34" s="459" t="s">
        <v>305</v>
      </c>
      <c r="C34" s="460">
        <v>250</v>
      </c>
      <c r="D34" s="461" t="s">
        <v>306</v>
      </c>
      <c r="E34" s="322"/>
      <c r="F34" s="337"/>
      <c r="G34" s="338" t="str">
        <f t="shared" si="0"/>
        <v/>
      </c>
      <c r="H34" s="322"/>
    </row>
    <row r="35" spans="1:8">
      <c r="A35" s="458" t="s">
        <v>169</v>
      </c>
      <c r="B35" s="387" t="s">
        <v>155</v>
      </c>
      <c r="C35" s="388">
        <v>150</v>
      </c>
      <c r="D35" s="389" t="s">
        <v>156</v>
      </c>
      <c r="E35" s="322"/>
      <c r="F35" s="337"/>
      <c r="G35" s="338" t="str">
        <f t="shared" si="0"/>
        <v/>
      </c>
      <c r="H35" s="322"/>
    </row>
    <row r="36" spans="1:8">
      <c r="A36" s="458" t="s">
        <v>170</v>
      </c>
      <c r="B36" s="387" t="s">
        <v>155</v>
      </c>
      <c r="C36" s="388">
        <v>100</v>
      </c>
      <c r="D36" s="389" t="s">
        <v>158</v>
      </c>
      <c r="E36" s="322"/>
      <c r="F36" s="337"/>
      <c r="G36" s="338" t="str">
        <f t="shared" si="0"/>
        <v/>
      </c>
      <c r="H36" s="322"/>
    </row>
    <row r="37" spans="1:8">
      <c r="A37" s="458" t="s">
        <v>171</v>
      </c>
      <c r="B37" s="387" t="s">
        <v>172</v>
      </c>
      <c r="C37" s="388">
        <v>10</v>
      </c>
      <c r="D37" s="389" t="s">
        <v>173</v>
      </c>
      <c r="E37" s="322"/>
      <c r="F37" s="337"/>
      <c r="G37" s="338" t="str">
        <f t="shared" si="0"/>
        <v/>
      </c>
      <c r="H37" s="322"/>
    </row>
    <row r="38" spans="1:8">
      <c r="A38" s="458" t="s">
        <v>174</v>
      </c>
      <c r="B38" s="387" t="s">
        <v>175</v>
      </c>
      <c r="C38" s="388">
        <v>40</v>
      </c>
      <c r="D38" s="389" t="s">
        <v>176</v>
      </c>
      <c r="E38" s="322"/>
      <c r="F38" s="337"/>
      <c r="G38" s="338" t="str">
        <f t="shared" si="0"/>
        <v/>
      </c>
      <c r="H38" s="322"/>
    </row>
    <row r="39" spans="1:8">
      <c r="A39" s="458" t="s">
        <v>177</v>
      </c>
      <c r="B39" s="387" t="s">
        <v>178</v>
      </c>
      <c r="C39" s="388">
        <v>80</v>
      </c>
      <c r="D39" s="389" t="s">
        <v>179</v>
      </c>
      <c r="E39" s="322"/>
      <c r="F39" s="337"/>
      <c r="G39" s="338" t="str">
        <f t="shared" si="0"/>
        <v/>
      </c>
      <c r="H39" s="322"/>
    </row>
    <row r="40" spans="1:8">
      <c r="A40" s="450" t="s">
        <v>180</v>
      </c>
      <c r="B40" s="397" t="s">
        <v>292</v>
      </c>
      <c r="C40" s="398"/>
      <c r="D40" s="399"/>
      <c r="E40" s="322"/>
      <c r="F40" s="337"/>
      <c r="G40" s="338" t="str">
        <f t="shared" si="0"/>
        <v/>
      </c>
      <c r="H40" s="322"/>
    </row>
    <row r="41" spans="1:8">
      <c r="A41" s="462" t="s">
        <v>181</v>
      </c>
      <c r="B41" s="383" t="s">
        <v>142</v>
      </c>
      <c r="C41" s="374">
        <v>0</v>
      </c>
      <c r="D41" s="375" t="s">
        <v>125</v>
      </c>
      <c r="E41" s="322"/>
      <c r="F41" s="337"/>
      <c r="G41" s="338" t="str">
        <f t="shared" si="0"/>
        <v/>
      </c>
      <c r="H41" s="322"/>
    </row>
    <row r="42" spans="1:8">
      <c r="A42" s="463" t="s">
        <v>106</v>
      </c>
      <c r="B42" s="464" t="s">
        <v>380</v>
      </c>
      <c r="C42" s="460"/>
      <c r="D42" s="461"/>
      <c r="E42" s="322"/>
      <c r="F42" s="337"/>
      <c r="G42" s="338" t="str">
        <f t="shared" si="0"/>
        <v/>
      </c>
      <c r="H42" s="322"/>
    </row>
    <row r="43" spans="1:8">
      <c r="A43" s="463" t="s">
        <v>182</v>
      </c>
      <c r="B43" s="464" t="s">
        <v>381</v>
      </c>
      <c r="C43" s="460"/>
      <c r="D43" s="461"/>
      <c r="E43" s="322"/>
      <c r="F43" s="345" t="s">
        <v>183</v>
      </c>
      <c r="G43" s="338" t="str">
        <f t="shared" si="0"/>
        <v/>
      </c>
      <c r="H43" s="322"/>
    </row>
    <row r="44" spans="1:8">
      <c r="A44" s="465" t="s">
        <v>382</v>
      </c>
      <c r="B44" s="466" t="s">
        <v>383</v>
      </c>
      <c r="C44" s="467"/>
      <c r="D44" s="468"/>
      <c r="E44" s="322"/>
      <c r="F44" s="337"/>
      <c r="G44" s="338" t="str">
        <f t="shared" si="0"/>
        <v/>
      </c>
      <c r="H44" s="322"/>
    </row>
    <row r="45" spans="1:8">
      <c r="A45" s="469" t="s">
        <v>384</v>
      </c>
      <c r="B45" s="470" t="s">
        <v>385</v>
      </c>
      <c r="C45" s="471">
        <v>0</v>
      </c>
      <c r="D45" s="472" t="s">
        <v>386</v>
      </c>
      <c r="E45" s="322"/>
      <c r="F45" s="337"/>
      <c r="G45" s="338" t="str">
        <f t="shared" si="0"/>
        <v/>
      </c>
      <c r="H45" s="322"/>
    </row>
    <row r="46" spans="1:8">
      <c r="A46" s="340"/>
      <c r="B46" s="341"/>
      <c r="C46" s="342"/>
      <c r="D46" s="343"/>
      <c r="E46" s="322"/>
      <c r="F46" s="337"/>
      <c r="G46" s="338" t="str">
        <f t="shared" si="0"/>
        <v/>
      </c>
      <c r="H46" s="322"/>
    </row>
    <row r="47" spans="1:8">
      <c r="A47" s="340"/>
      <c r="B47" s="341"/>
      <c r="C47" s="342"/>
      <c r="D47" s="343"/>
      <c r="E47" s="322"/>
      <c r="F47" s="337"/>
      <c r="G47" s="338"/>
      <c r="H47" s="322"/>
    </row>
    <row r="48" spans="1:8">
      <c r="A48" s="340"/>
      <c r="B48" s="341"/>
      <c r="C48" s="342"/>
      <c r="D48" s="343"/>
      <c r="E48" s="322"/>
      <c r="F48" s="337"/>
      <c r="G48" s="338" t="str">
        <f t="shared" si="0"/>
        <v/>
      </c>
      <c r="H48" s="322"/>
    </row>
    <row r="49" spans="1:8">
      <c r="A49" s="340"/>
      <c r="B49" s="349"/>
      <c r="C49" s="445"/>
      <c r="D49" s="446"/>
      <c r="E49" s="348"/>
      <c r="F49" s="351"/>
      <c r="H49" s="322"/>
    </row>
    <row r="50" spans="1:8">
      <c r="A50" s="340"/>
      <c r="B50" s="349"/>
      <c r="C50" s="445"/>
      <c r="D50" s="446"/>
      <c r="E50" s="322"/>
      <c r="H50" s="322"/>
    </row>
    <row r="51" spans="1:8">
      <c r="A51" s="340"/>
      <c r="B51" s="349"/>
      <c r="C51" s="445"/>
      <c r="D51" s="446"/>
      <c r="E51" s="348"/>
      <c r="F51" s="351"/>
      <c r="H51" s="322"/>
    </row>
    <row r="52" spans="1:8">
      <c r="A52" s="340"/>
      <c r="B52" s="349"/>
      <c r="C52" s="445"/>
      <c r="D52" s="446"/>
      <c r="E52" s="322"/>
      <c r="H52" s="322"/>
    </row>
    <row r="53" spans="1:8">
      <c r="A53" s="340"/>
      <c r="B53" s="349"/>
      <c r="C53" s="445"/>
      <c r="D53" s="446"/>
      <c r="E53" s="348"/>
      <c r="F53" s="351"/>
      <c r="H53" s="322"/>
    </row>
    <row r="54" spans="1:8">
      <c r="A54" s="340"/>
      <c r="B54" s="349"/>
      <c r="C54" s="445"/>
      <c r="D54" s="446"/>
      <c r="E54" s="322"/>
      <c r="H54" s="322"/>
    </row>
    <row r="55" spans="1:8">
      <c r="A55" s="340"/>
      <c r="B55" s="349"/>
      <c r="C55" s="445"/>
      <c r="D55" s="446"/>
      <c r="E55" s="322"/>
      <c r="H55" s="322"/>
    </row>
    <row r="56" spans="1:8">
      <c r="A56" s="340"/>
      <c r="B56" s="349"/>
      <c r="C56" s="445"/>
      <c r="D56" s="446"/>
      <c r="E56" s="322"/>
      <c r="H56" s="322"/>
    </row>
    <row r="57" spans="1:8">
      <c r="A57" s="340"/>
      <c r="B57" s="349"/>
      <c r="C57" s="445"/>
      <c r="D57" s="446"/>
      <c r="E57" s="322"/>
      <c r="H57" s="322"/>
    </row>
    <row r="58" spans="1:8">
      <c r="A58" s="340"/>
      <c r="B58" s="349"/>
      <c r="C58" s="445"/>
      <c r="D58" s="446"/>
      <c r="E58" s="322"/>
      <c r="H58" s="322"/>
    </row>
    <row r="59" spans="1:8">
      <c r="A59" s="340"/>
      <c r="B59" s="349"/>
      <c r="C59" s="445"/>
      <c r="D59" s="446"/>
      <c r="E59" s="322"/>
      <c r="H59" s="322"/>
    </row>
    <row r="60" spans="1:8">
      <c r="A60" s="340"/>
      <c r="B60" s="349"/>
      <c r="C60" s="445"/>
      <c r="D60" s="446"/>
      <c r="E60" s="322"/>
      <c r="H60" s="322"/>
    </row>
    <row r="61" spans="1:8">
      <c r="A61" s="340"/>
      <c r="B61" s="349"/>
      <c r="C61" s="445"/>
      <c r="D61" s="446"/>
      <c r="E61" s="322"/>
      <c r="H61" s="322"/>
    </row>
    <row r="62" spans="1:8">
      <c r="A62" s="340"/>
      <c r="B62" s="349"/>
      <c r="C62" s="445"/>
      <c r="D62" s="446"/>
      <c r="E62" s="322"/>
      <c r="H62" s="322"/>
    </row>
    <row r="63" spans="1:8">
      <c r="A63" s="340"/>
      <c r="B63" s="349"/>
      <c r="C63" s="445"/>
      <c r="D63" s="446"/>
      <c r="E63" s="322"/>
      <c r="H63" s="322"/>
    </row>
    <row r="64" spans="1:8">
      <c r="A64" s="340"/>
      <c r="B64" s="349"/>
      <c r="C64" s="445"/>
      <c r="D64" s="446"/>
      <c r="E64" s="322"/>
      <c r="H64" s="322"/>
    </row>
    <row r="65" spans="1:8">
      <c r="A65" s="340"/>
      <c r="B65" s="349"/>
      <c r="C65" s="445"/>
      <c r="D65" s="446"/>
      <c r="E65" s="322"/>
      <c r="H65" s="322"/>
    </row>
    <row r="66" spans="1:8">
      <c r="A66" s="340"/>
      <c r="B66" s="349"/>
      <c r="C66" s="445"/>
      <c r="D66" s="446"/>
      <c r="E66" s="322"/>
      <c r="H66" s="322"/>
    </row>
    <row r="67" spans="1:8">
      <c r="A67" s="340"/>
      <c r="B67" s="341"/>
      <c r="C67" s="344"/>
      <c r="D67" s="343"/>
      <c r="E67" s="322"/>
      <c r="H67" s="322"/>
    </row>
    <row r="68" spans="1:8">
      <c r="A68" s="349"/>
      <c r="B68" s="349"/>
      <c r="C68" s="445"/>
      <c r="D68" s="446"/>
      <c r="E68" s="322"/>
      <c r="H68" s="322"/>
    </row>
    <row r="69" spans="1:8">
      <c r="A69" s="349"/>
      <c r="B69" s="349"/>
      <c r="C69" s="445"/>
      <c r="D69" s="446"/>
      <c r="E69" s="322"/>
      <c r="H69" s="322"/>
    </row>
    <row r="70" spans="1:8">
      <c r="A70" s="349"/>
      <c r="B70" s="349"/>
      <c r="C70" s="445"/>
      <c r="D70" s="446"/>
      <c r="E70" s="322"/>
      <c r="H70" s="322"/>
    </row>
    <row r="71" spans="1:8">
      <c r="A71" s="349"/>
      <c r="B71" s="349"/>
      <c r="C71" s="445"/>
      <c r="D71" s="446"/>
      <c r="E71" s="322"/>
      <c r="H71" s="322"/>
    </row>
    <row r="72" spans="1:8">
      <c r="A72" s="349"/>
      <c r="B72" s="349"/>
      <c r="C72" s="445"/>
      <c r="D72" s="446"/>
      <c r="E72" s="322"/>
      <c r="H72" s="322"/>
    </row>
    <row r="73" spans="1:8">
      <c r="A73" s="349"/>
      <c r="B73" s="349"/>
      <c r="C73" s="445"/>
      <c r="D73" s="446"/>
      <c r="E73" s="322"/>
      <c r="H73" s="322"/>
    </row>
    <row r="74" spans="1:8">
      <c r="A74" s="349"/>
      <c r="B74" s="349"/>
      <c r="C74" s="445"/>
      <c r="D74" s="446"/>
      <c r="E74" s="322"/>
      <c r="H74" s="322"/>
    </row>
    <row r="75" spans="1:8">
      <c r="A75" s="349"/>
      <c r="B75" s="349"/>
      <c r="C75" s="445"/>
      <c r="D75" s="446"/>
      <c r="E75" s="322"/>
      <c r="H75" s="322"/>
    </row>
    <row r="76" spans="1:8">
      <c r="A76" s="322"/>
      <c r="B76" s="322"/>
      <c r="C76" s="339"/>
      <c r="D76" s="326"/>
      <c r="E76" s="322"/>
      <c r="H76" s="322"/>
    </row>
    <row r="77" spans="1:8">
      <c r="A77" s="322"/>
      <c r="B77" s="322"/>
      <c r="C77" s="339"/>
      <c r="D77" s="326"/>
      <c r="E77" s="322"/>
      <c r="H77" s="322"/>
    </row>
    <row r="78" spans="1:8">
      <c r="A78" s="322"/>
      <c r="B78" s="322"/>
      <c r="C78" s="339"/>
      <c r="D78" s="326"/>
      <c r="E78" s="322"/>
      <c r="H78" s="322"/>
    </row>
    <row r="79" spans="1:8">
      <c r="A79" s="322"/>
      <c r="B79" s="322"/>
      <c r="C79" s="339"/>
      <c r="D79" s="326"/>
      <c r="E79" s="322"/>
      <c r="H79" s="322"/>
    </row>
    <row r="80" spans="1:8">
      <c r="A80" s="322"/>
      <c r="B80" s="322"/>
      <c r="C80" s="339"/>
      <c r="D80" s="326"/>
      <c r="E80" s="322"/>
      <c r="H80" s="322"/>
    </row>
    <row r="81" spans="1:8">
      <c r="A81" s="322"/>
      <c r="B81" s="322"/>
      <c r="C81" s="339"/>
      <c r="D81" s="326"/>
      <c r="E81" s="322"/>
      <c r="H81" s="322"/>
    </row>
    <row r="82" spans="1:8">
      <c r="A82" s="322"/>
      <c r="B82" s="322"/>
      <c r="C82" s="339"/>
      <c r="D82" s="326"/>
      <c r="E82" s="322"/>
      <c r="H82" s="322"/>
    </row>
    <row r="83" spans="1:8">
      <c r="A83" s="322"/>
      <c r="B83" s="322"/>
      <c r="C83" s="339"/>
      <c r="D83" s="326"/>
      <c r="E83" s="322"/>
      <c r="H83" s="322"/>
    </row>
    <row r="84" spans="1:8">
      <c r="A84" s="322"/>
      <c r="B84" s="322"/>
      <c r="C84" s="339"/>
      <c r="D84" s="326"/>
      <c r="E84" s="322"/>
      <c r="H84" s="322"/>
    </row>
    <row r="85" spans="1:8">
      <c r="A85" s="322"/>
      <c r="B85" s="322"/>
      <c r="C85" s="339"/>
      <c r="D85" s="326"/>
      <c r="E85" s="322"/>
      <c r="H85" s="322"/>
    </row>
    <row r="86" spans="1:8">
      <c r="A86" s="322"/>
      <c r="B86" s="322"/>
      <c r="C86" s="339"/>
      <c r="D86" s="326"/>
      <c r="E86" s="322"/>
      <c r="H86" s="322"/>
    </row>
    <row r="87" spans="1:8">
      <c r="A87" s="322"/>
      <c r="B87" s="322"/>
      <c r="C87" s="339"/>
      <c r="D87" s="326"/>
      <c r="E87" s="322"/>
      <c r="H87" s="322"/>
    </row>
    <row r="88" spans="1:8">
      <c r="A88" s="322"/>
      <c r="B88" s="322"/>
      <c r="C88" s="339"/>
      <c r="D88" s="326"/>
      <c r="E88" s="322"/>
      <c r="H88" s="322"/>
    </row>
    <row r="89" spans="1:8">
      <c r="A89" s="322"/>
      <c r="B89" s="322"/>
      <c r="C89" s="339"/>
      <c r="D89" s="326"/>
      <c r="E89" s="322"/>
      <c r="H89" s="322"/>
    </row>
    <row r="90" spans="1:8">
      <c r="A90" s="322"/>
      <c r="B90" s="322"/>
      <c r="C90" s="339"/>
      <c r="D90" s="326"/>
      <c r="E90" s="322"/>
      <c r="H90" s="322"/>
    </row>
    <row r="91" spans="1:8">
      <c r="A91" s="322"/>
      <c r="B91" s="322"/>
      <c r="C91" s="339"/>
      <c r="D91" s="326"/>
      <c r="E91" s="322"/>
      <c r="H91" s="322"/>
    </row>
    <row r="92" spans="1:8">
      <c r="A92" s="322"/>
      <c r="B92" s="322"/>
      <c r="C92" s="339"/>
      <c r="D92" s="326"/>
      <c r="E92" s="322"/>
      <c r="H92" s="322"/>
    </row>
    <row r="93" spans="1:8">
      <c r="A93" s="322"/>
      <c r="B93" s="322"/>
      <c r="C93" s="339"/>
      <c r="D93" s="326"/>
      <c r="E93" s="322"/>
      <c r="H93" s="322"/>
    </row>
    <row r="94" spans="1:8">
      <c r="A94" s="322"/>
      <c r="B94" s="322"/>
      <c r="C94" s="339"/>
      <c r="D94" s="326"/>
      <c r="E94" s="322"/>
      <c r="H94" s="322"/>
    </row>
    <row r="95" spans="1:8">
      <c r="A95" s="322"/>
      <c r="B95" s="322"/>
      <c r="C95" s="339"/>
      <c r="D95" s="326"/>
      <c r="E95" s="322"/>
      <c r="H95" s="322"/>
    </row>
    <row r="96" spans="1:8">
      <c r="A96" s="322"/>
      <c r="B96" s="322"/>
      <c r="C96" s="339"/>
      <c r="D96" s="326"/>
      <c r="E96" s="322"/>
      <c r="H96" s="322"/>
    </row>
    <row r="97" spans="1:8">
      <c r="A97" s="322"/>
      <c r="B97" s="322"/>
      <c r="C97" s="339"/>
      <c r="D97" s="326"/>
      <c r="E97" s="322"/>
      <c r="H97" s="322"/>
    </row>
    <row r="98" spans="1:8">
      <c r="A98" s="322"/>
      <c r="B98" s="322"/>
      <c r="C98" s="339"/>
      <c r="D98" s="326"/>
      <c r="E98" s="322"/>
      <c r="H98" s="322"/>
    </row>
    <row r="99" spans="1:8">
      <c r="A99" s="322"/>
      <c r="B99" s="322"/>
      <c r="C99" s="339"/>
      <c r="D99" s="326"/>
      <c r="E99" s="322"/>
      <c r="H99" s="322"/>
    </row>
    <row r="100" spans="1:8">
      <c r="A100" s="322"/>
      <c r="B100" s="322"/>
      <c r="C100" s="339"/>
      <c r="D100" s="326"/>
      <c r="E100" s="322"/>
      <c r="H100" s="322"/>
    </row>
    <row r="101" spans="1:8">
      <c r="A101" s="322"/>
      <c r="B101" s="322"/>
      <c r="C101" s="339"/>
      <c r="D101" s="326"/>
      <c r="E101" s="322"/>
      <c r="H101" s="322"/>
    </row>
    <row r="102" spans="1:8">
      <c r="A102" s="322"/>
      <c r="B102" s="322"/>
      <c r="C102" s="339"/>
      <c r="D102" s="326"/>
      <c r="E102" s="322"/>
      <c r="H102" s="322"/>
    </row>
    <row r="103" spans="1:8">
      <c r="A103" s="322"/>
      <c r="B103" s="322"/>
      <c r="C103" s="339"/>
      <c r="D103" s="326"/>
      <c r="E103" s="322"/>
      <c r="H103" s="322"/>
    </row>
    <row r="104" spans="1:8">
      <c r="A104" s="322"/>
      <c r="B104" s="322"/>
      <c r="C104" s="339"/>
      <c r="D104" s="326"/>
      <c r="E104" s="322"/>
      <c r="H104" s="322"/>
    </row>
    <row r="105" spans="1:8">
      <c r="A105" s="322"/>
      <c r="B105" s="322"/>
      <c r="C105" s="339"/>
      <c r="D105" s="326"/>
      <c r="E105" s="322"/>
      <c r="H105" s="322"/>
    </row>
    <row r="106" spans="1:8">
      <c r="A106" s="322"/>
      <c r="B106" s="322"/>
      <c r="C106" s="339"/>
      <c r="D106" s="326"/>
      <c r="E106" s="322"/>
      <c r="H106" s="322"/>
    </row>
    <row r="107" spans="1:8">
      <c r="A107" s="322"/>
      <c r="B107" s="322"/>
      <c r="C107" s="339"/>
      <c r="D107" s="326"/>
      <c r="E107" s="322"/>
      <c r="H107" s="322"/>
    </row>
    <row r="108" spans="1:8">
      <c r="A108" s="322"/>
      <c r="B108" s="322"/>
      <c r="C108" s="339"/>
      <c r="D108" s="326"/>
      <c r="E108" s="322"/>
      <c r="H108" s="322"/>
    </row>
    <row r="109" spans="1:8">
      <c r="A109" s="322"/>
      <c r="B109" s="322"/>
      <c r="C109" s="339"/>
      <c r="D109" s="326"/>
      <c r="E109" s="322"/>
      <c r="H109" s="322"/>
    </row>
    <row r="110" spans="1:8">
      <c r="A110" s="322"/>
      <c r="B110" s="322"/>
      <c r="C110" s="339"/>
      <c r="D110" s="326"/>
      <c r="E110" s="322"/>
      <c r="H110" s="322"/>
    </row>
    <row r="111" spans="1:8">
      <c r="A111" s="322"/>
      <c r="B111" s="322"/>
      <c r="C111" s="339"/>
      <c r="D111" s="326"/>
      <c r="E111" s="322"/>
      <c r="H111" s="322"/>
    </row>
    <row r="112" spans="1:8">
      <c r="A112" s="322"/>
      <c r="B112" s="322"/>
      <c r="C112" s="339"/>
      <c r="D112" s="326"/>
      <c r="E112" s="322"/>
      <c r="H112" s="322"/>
    </row>
    <row r="113" spans="1:8">
      <c r="A113" s="322"/>
      <c r="B113" s="322"/>
      <c r="C113" s="339"/>
      <c r="D113" s="326"/>
      <c r="E113" s="322"/>
      <c r="H113" s="322"/>
    </row>
    <row r="114" spans="1:8">
      <c r="A114" s="322"/>
      <c r="B114" s="322"/>
      <c r="C114" s="339"/>
      <c r="D114" s="326"/>
      <c r="E114" s="322"/>
      <c r="H114" s="322"/>
    </row>
    <row r="115" spans="1:8">
      <c r="A115" s="322"/>
      <c r="B115" s="322"/>
      <c r="C115" s="339"/>
      <c r="D115" s="326"/>
      <c r="E115" s="322"/>
      <c r="H115" s="322"/>
    </row>
    <row r="116" spans="1:8">
      <c r="A116" s="322"/>
      <c r="B116" s="322"/>
      <c r="C116" s="339"/>
      <c r="D116" s="326"/>
      <c r="E116" s="322"/>
      <c r="H116" s="322"/>
    </row>
    <row r="117" spans="1:8">
      <c r="A117" s="322"/>
      <c r="B117" s="322"/>
      <c r="C117" s="339"/>
      <c r="D117" s="326"/>
      <c r="E117" s="322"/>
      <c r="H117" s="322"/>
    </row>
    <row r="118" spans="1:8">
      <c r="A118" s="322"/>
      <c r="B118" s="322"/>
      <c r="C118" s="339"/>
      <c r="D118" s="326"/>
      <c r="E118" s="322"/>
      <c r="H118" s="322"/>
    </row>
    <row r="119" spans="1:8">
      <c r="A119" s="322"/>
      <c r="B119" s="322"/>
      <c r="C119" s="339"/>
      <c r="D119" s="326"/>
      <c r="E119" s="322"/>
      <c r="H119" s="322"/>
    </row>
    <row r="120" spans="1:8">
      <c r="A120" s="322"/>
      <c r="B120" s="322"/>
      <c r="C120" s="339"/>
      <c r="D120" s="326"/>
      <c r="E120" s="322"/>
      <c r="H120" s="322"/>
    </row>
    <row r="121" spans="1:8">
      <c r="A121" s="322"/>
      <c r="B121" s="322"/>
      <c r="C121" s="339"/>
      <c r="D121" s="326"/>
      <c r="E121" s="322"/>
      <c r="H121" s="322"/>
    </row>
    <row r="122" spans="1:8">
      <c r="A122" s="322"/>
      <c r="B122" s="322"/>
      <c r="C122" s="339"/>
      <c r="D122" s="326"/>
      <c r="E122" s="322"/>
      <c r="H122" s="322"/>
    </row>
    <row r="123" spans="1:8">
      <c r="A123" s="322"/>
      <c r="B123" s="322"/>
      <c r="C123" s="339"/>
      <c r="D123" s="326"/>
      <c r="E123" s="322"/>
      <c r="H123" s="322"/>
    </row>
    <row r="124" spans="1:8">
      <c r="A124" s="322"/>
      <c r="B124" s="322"/>
      <c r="C124" s="339"/>
      <c r="D124" s="326"/>
      <c r="E124" s="322"/>
      <c r="H124" s="322"/>
    </row>
    <row r="125" spans="1:8">
      <c r="A125" s="322"/>
      <c r="B125" s="322"/>
      <c r="C125" s="339"/>
      <c r="D125" s="326"/>
      <c r="E125" s="322"/>
      <c r="H125" s="322"/>
    </row>
    <row r="126" spans="1:8">
      <c r="A126" s="322"/>
      <c r="B126" s="322"/>
      <c r="C126" s="339"/>
      <c r="D126" s="326"/>
      <c r="E126" s="322"/>
      <c r="H126" s="322"/>
    </row>
    <row r="127" spans="1:8">
      <c r="A127" s="322"/>
      <c r="B127" s="322"/>
      <c r="C127" s="339"/>
      <c r="D127" s="326"/>
      <c r="E127" s="322"/>
      <c r="H127" s="322"/>
    </row>
    <row r="128" spans="1:8">
      <c r="A128" s="322"/>
      <c r="B128" s="322"/>
      <c r="C128" s="339"/>
      <c r="D128" s="326"/>
      <c r="E128" s="322"/>
      <c r="H128" s="322"/>
    </row>
    <row r="129" spans="1:8">
      <c r="A129" s="322"/>
      <c r="B129" s="322"/>
      <c r="C129" s="339"/>
      <c r="D129" s="326"/>
      <c r="E129" s="322"/>
      <c r="H129" s="322"/>
    </row>
  </sheetData>
  <mergeCells count="1">
    <mergeCell ref="F5:G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9</vt:i4>
      </vt:variant>
    </vt:vector>
  </HeadingPairs>
  <TitlesOfParts>
    <vt:vector size="18" baseType="lpstr">
      <vt:lpstr>MILKBATH</vt:lpstr>
      <vt:lpstr>DOSSIER</vt:lpstr>
      <vt:lpstr>CONTRAT</vt:lpstr>
      <vt:lpstr>ACCOMPTE</vt:lpstr>
      <vt:lpstr>CGV</vt:lpstr>
      <vt:lpstr>FACTURE</vt:lpstr>
      <vt:lpstr>AUTORISATION DE PUBLICATION</vt:lpstr>
      <vt:lpstr>RAPPEL</vt:lpstr>
      <vt:lpstr>BASE PRODUITS</vt:lpstr>
      <vt:lpstr>DOSSIER!PA</vt:lpstr>
      <vt:lpstr>PA</vt:lpstr>
      <vt:lpstr>ACCOMPTE!Zone_d_impression</vt:lpstr>
      <vt:lpstr>'AUTORISATION DE PUBLICATION'!Zone_d_impression</vt:lpstr>
      <vt:lpstr>CGV!Zone_d_impression</vt:lpstr>
      <vt:lpstr>CONTRAT!Zone_d_impression</vt:lpstr>
      <vt:lpstr>DOSSIER!Zone_d_impression</vt:lpstr>
      <vt:lpstr>FACTURE!Zone_d_impression</vt:lpstr>
      <vt:lpstr>MILKBATH!Zone_d_impression</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Céline</dc:creator>
  <cp:lastModifiedBy>Céline Mahieu</cp:lastModifiedBy>
  <cp:lastPrinted>2020-05-10T14:45:18Z</cp:lastPrinted>
  <dcterms:created xsi:type="dcterms:W3CDTF">2020-04-16T07:45:16Z</dcterms:created>
  <dcterms:modified xsi:type="dcterms:W3CDTF">2023-11-05T09:40:47Z</dcterms:modified>
</cp:coreProperties>
</file>