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48" yWindow="-12" windowWidth="13308" windowHeight="10080" tabRatio="421"/>
  </bookViews>
  <sheets>
    <sheet name="MINI BAIN" sheetId="1" r:id="rId1"/>
    <sheet name="CGV" sheetId="15" state="hidden" r:id="rId2"/>
    <sheet name="DOSSIER" sheetId="9" state="hidden" r:id="rId3"/>
    <sheet name="CONTRAT" sheetId="3" state="hidden" r:id="rId4"/>
    <sheet name="ACCOMPTE" sheetId="4" state="hidden" r:id="rId5"/>
    <sheet name="AUTORISATION DE PUBLICATION" sheetId="13" state="hidden" r:id="rId6"/>
    <sheet name="FACTURE" sheetId="5" state="hidden" r:id="rId7"/>
    <sheet name="RAPPEL" sheetId="10" state="hidden" r:id="rId8"/>
    <sheet name="BASE PRODUITS" sheetId="6" state="hidden" r:id="rId9"/>
  </sheets>
  <externalReferences>
    <externalReference r:id="rId10"/>
    <externalReference r:id="rId11"/>
  </externalReferences>
  <definedNames>
    <definedName name="PA" localSheetId="2">DOSSIER!$A$2:$I$54</definedName>
    <definedName name="PA" localSheetId="7">#REF!</definedName>
    <definedName name="PA">'MINI BAIN'!$A$2:$I$60</definedName>
    <definedName name="TotalDépensesMensuelles" localSheetId="4">SUM(#REF!)</definedName>
    <definedName name="TotalDépensesMensuelles" localSheetId="5">SUM(#REF!)</definedName>
    <definedName name="TotalDépensesMensuelles" localSheetId="8">SUM(#REF!)</definedName>
    <definedName name="TotalDépensesMensuelles" localSheetId="3">SUM(#REF!)</definedName>
    <definedName name="TotalDépensesMensuelles" localSheetId="2">SUM(#REF!)</definedName>
    <definedName name="TotalDépensesMensuelles" localSheetId="6">SUM(#REF!)</definedName>
    <definedName name="TotalDépensesMensuelles">SUM(#REF!)</definedName>
    <definedName name="TotalRevenusMensuels" localSheetId="4">SUM(#REF!)</definedName>
    <definedName name="TotalRevenusMensuels" localSheetId="5">SUM(#REF!)</definedName>
    <definedName name="TotalRevenusMensuels" localSheetId="8">SUM(#REF!)</definedName>
    <definedName name="TotalRevenusMensuels" localSheetId="3">SUM(#REF!)</definedName>
    <definedName name="TotalRevenusMensuels" localSheetId="2">SUM(#REF!)</definedName>
    <definedName name="TotalRevenusMensuels" localSheetId="6">SUM(#REF!)</definedName>
    <definedName name="TotalRevenusMensuels">SUM(#REF!)</definedName>
    <definedName name="Z_7CC668C6_3844_4CC0_92CD_1DDF109DC849_.wvu.PrintArea" localSheetId="2" hidden="1">DOSSIER!$A$1:$I$52</definedName>
    <definedName name="Z_7CC668C6_3844_4CC0_92CD_1DDF109DC849_.wvu.PrintArea" localSheetId="0" hidden="1">'MINI BAIN'!$A$1:$I$58</definedName>
    <definedName name="_xlnm.Print_Area" localSheetId="4">ACCOMPTE!$A$1:$I$65</definedName>
    <definedName name="_xlnm.Print_Area" localSheetId="5">'AUTORISATION DE PUBLICATION'!$A$1:$I$58</definedName>
    <definedName name="_xlnm.Print_Area" localSheetId="1">CGV!$A$1:$C$114</definedName>
    <definedName name="_xlnm.Print_Area" localSheetId="3">CONTRAT!$A$2:$I$49</definedName>
    <definedName name="_xlnm.Print_Area" localSheetId="2">DOSSIER!$A$1:$K$61</definedName>
    <definedName name="_xlnm.Print_Area" localSheetId="6">FACTURE!$A$1:$I$66</definedName>
    <definedName name="_xlnm.Print_Area" localSheetId="0">'MINI BAIN'!$A$1:$I$60</definedName>
  </definedNames>
  <calcPr calcId="125725"/>
  <customWorkbookViews>
    <customWorkbookView name="PAGE" guid="{7CC668C6-3844-4CC0-92CD-1DDF109DC849}" maximized="1" xWindow="1" yWindow="1" windowWidth="1600" windowHeight="670" tabRatio="136" activeSheetId="1"/>
  </customWorkbookViews>
</workbook>
</file>

<file path=xl/calcChain.xml><?xml version="1.0" encoding="utf-8"?>
<calcChain xmlns="http://schemas.openxmlformats.org/spreadsheetml/2006/main">
  <c r="G14" i="5"/>
  <c r="G13"/>
  <c r="F9"/>
  <c r="B45" i="3"/>
  <c r="E45"/>
  <c r="E9"/>
  <c r="H20"/>
  <c r="G20"/>
  <c r="D11" i="9"/>
  <c r="E27"/>
  <c r="E24"/>
  <c r="E22"/>
  <c r="D22" i="4"/>
  <c r="D23"/>
  <c r="D24" i="5"/>
  <c r="D23"/>
  <c r="B34" i="3"/>
  <c r="I31" i="9"/>
  <c r="I29"/>
  <c r="I27"/>
  <c r="E31"/>
  <c r="E29"/>
  <c r="G48" i="6"/>
  <c r="G46"/>
  <c r="G45"/>
  <c r="G44"/>
  <c r="G43"/>
  <c r="G42"/>
  <c r="G41"/>
  <c r="G40"/>
  <c r="G39"/>
  <c r="G38"/>
  <c r="G37"/>
  <c r="G36"/>
  <c r="G35"/>
  <c r="G34"/>
  <c r="G33"/>
  <c r="G32"/>
  <c r="G31"/>
  <c r="G30"/>
  <c r="G29"/>
  <c r="G28"/>
  <c r="G27"/>
  <c r="G26"/>
  <c r="G25"/>
  <c r="G24"/>
  <c r="G23"/>
  <c r="G22"/>
  <c r="G21"/>
  <c r="G20"/>
  <c r="G19"/>
  <c r="G18"/>
  <c r="G17"/>
  <c r="G16"/>
  <c r="G15"/>
  <c r="G14"/>
  <c r="G13"/>
  <c r="G12"/>
  <c r="G11"/>
  <c r="G10"/>
  <c r="G9"/>
  <c r="G8"/>
  <c r="Q13"/>
  <c r="P13"/>
  <c r="D29" i="4" l="1"/>
  <c r="D28"/>
  <c r="F33" i="9"/>
  <c r="D15"/>
  <c r="C22" i="3"/>
  <c r="G15" i="9"/>
  <c r="F15"/>
  <c r="D24" i="4"/>
  <c r="H16" i="5"/>
  <c r="D6"/>
  <c r="G6"/>
  <c r="D40" s="1"/>
  <c r="D5" i="4"/>
  <c r="H15"/>
  <c r="H36" i="9"/>
  <c r="E36"/>
  <c r="G18"/>
  <c r="D18"/>
  <c r="I15"/>
  <c r="H13"/>
  <c r="F13"/>
  <c r="D13"/>
  <c r="D27" i="4"/>
  <c r="D26"/>
  <c r="G14"/>
  <c r="G13"/>
  <c r="G12"/>
  <c r="G11"/>
  <c r="F10"/>
  <c r="D41"/>
  <c r="F8"/>
  <c r="D42" i="5"/>
  <c r="G15"/>
  <c r="G12"/>
  <c r="F11"/>
  <c r="K52"/>
  <c r="H52"/>
  <c r="L52" s="1"/>
  <c r="L51"/>
  <c r="K51"/>
  <c r="L50"/>
  <c r="K50"/>
  <c r="L49"/>
  <c r="K49"/>
  <c r="K48"/>
  <c r="L47"/>
  <c r="K47"/>
  <c r="K46"/>
  <c r="H46"/>
  <c r="L48" s="1"/>
  <c r="K45"/>
  <c r="L44"/>
  <c r="K44"/>
  <c r="H44"/>
  <c r="L46"/>
  <c r="L43"/>
  <c r="K43"/>
  <c r="H43"/>
  <c r="L45" s="1"/>
  <c r="L42"/>
  <c r="K42"/>
  <c r="L41"/>
  <c r="K41"/>
  <c r="L40"/>
  <c r="K40"/>
  <c r="K39"/>
  <c r="H39"/>
  <c r="L39" s="1"/>
  <c r="K38"/>
  <c r="H38"/>
  <c r="L38"/>
  <c r="K37"/>
  <c r="H37"/>
  <c r="H40" s="1"/>
  <c r="H42" s="1"/>
  <c r="L36"/>
  <c r="K36"/>
  <c r="H36"/>
  <c r="K35"/>
  <c r="H35"/>
  <c r="L35" s="1"/>
  <c r="L34"/>
  <c r="K34"/>
  <c r="L33"/>
  <c r="K33"/>
  <c r="L32"/>
  <c r="K32"/>
  <c r="L31"/>
  <c r="K31"/>
  <c r="L30"/>
  <c r="K30"/>
  <c r="L29"/>
  <c r="K29"/>
  <c r="L28"/>
  <c r="K28"/>
  <c r="L27"/>
  <c r="K27"/>
  <c r="L26"/>
  <c r="K26"/>
  <c r="L25"/>
  <c r="K25"/>
  <c r="L24"/>
  <c r="K24"/>
  <c r="L23"/>
  <c r="K23"/>
  <c r="L22"/>
  <c r="K22"/>
  <c r="Q14"/>
  <c r="P14"/>
  <c r="K51" i="4"/>
  <c r="H51"/>
  <c r="L51"/>
  <c r="L50"/>
  <c r="K50"/>
  <c r="L49"/>
  <c r="K49"/>
  <c r="L48"/>
  <c r="K48"/>
  <c r="K47"/>
  <c r="K46"/>
  <c r="K45"/>
  <c r="H45"/>
  <c r="L47" s="1"/>
  <c r="K44"/>
  <c r="H44"/>
  <c r="L46" s="1"/>
  <c r="L43"/>
  <c r="K43"/>
  <c r="H43"/>
  <c r="L45"/>
  <c r="L42"/>
  <c r="K42"/>
  <c r="H42"/>
  <c r="L44" s="1"/>
  <c r="L41"/>
  <c r="K41"/>
  <c r="L40"/>
  <c r="K40"/>
  <c r="L39"/>
  <c r="K39"/>
  <c r="D39"/>
  <c r="K38"/>
  <c r="H38"/>
  <c r="L38"/>
  <c r="K37"/>
  <c r="H37"/>
  <c r="L37" s="1"/>
  <c r="L36"/>
  <c r="K36"/>
  <c r="H36"/>
  <c r="K35"/>
  <c r="H35"/>
  <c r="L35" s="1"/>
  <c r="K34"/>
  <c r="H34"/>
  <c r="L34" s="1"/>
  <c r="L33"/>
  <c r="K33"/>
  <c r="H33"/>
  <c r="K32"/>
  <c r="H32"/>
  <c r="L32" s="1"/>
  <c r="K31"/>
  <c r="H31"/>
  <c r="L31" s="1"/>
  <c r="L30"/>
  <c r="K30"/>
  <c r="L29"/>
  <c r="K29"/>
  <c r="L28"/>
  <c r="K28"/>
  <c r="L27"/>
  <c r="K27"/>
  <c r="L26"/>
  <c r="K26"/>
  <c r="L25"/>
  <c r="K25"/>
  <c r="L24"/>
  <c r="K24"/>
  <c r="L23"/>
  <c r="K23"/>
  <c r="K22"/>
  <c r="L22"/>
  <c r="L21"/>
  <c r="K21"/>
  <c r="Q13"/>
  <c r="P13"/>
  <c r="D11" i="3"/>
  <c r="H22"/>
  <c r="E22"/>
  <c r="F13"/>
  <c r="D13"/>
  <c r="D20"/>
  <c r="G18"/>
  <c r="I18" s="1"/>
  <c r="D18"/>
  <c r="H39" i="4"/>
  <c r="H41"/>
  <c r="L53" i="5" l="1"/>
  <c r="L52" i="4"/>
  <c r="L37" i="5"/>
</calcChain>
</file>

<file path=xl/sharedStrings.xml><?xml version="1.0" encoding="utf-8"?>
<sst xmlns="http://schemas.openxmlformats.org/spreadsheetml/2006/main" count="564" uniqueCount="381">
  <si>
    <t>Adresse:</t>
  </si>
  <si>
    <t>Type de séance:</t>
  </si>
  <si>
    <t>Mail:</t>
  </si>
  <si>
    <t>N° de téléphone</t>
  </si>
  <si>
    <t xml:space="preserve">Ville: </t>
  </si>
  <si>
    <t>Code postal:</t>
  </si>
  <si>
    <t>Nb de photos / formule/ tarifs</t>
  </si>
  <si>
    <t>Date convenue de la séance:</t>
  </si>
  <si>
    <t>(sans être mentionné)</t>
  </si>
  <si>
    <t>Autorisation de publication site et réseaux sociaux:</t>
  </si>
  <si>
    <t>OUI /NON</t>
  </si>
  <si>
    <t>Comment m'avez-vous connu?</t>
  </si>
  <si>
    <t>Merci d'avoir le pris le temps de compléter le questionnaire.</t>
  </si>
  <si>
    <t>Mode de paiement du reste :</t>
  </si>
  <si>
    <t>GROSSESSE</t>
  </si>
  <si>
    <t>Une chose que je dois savoir sur vous ou bébé? (santé? Allergie?...)</t>
  </si>
  <si>
    <t>Heure:</t>
  </si>
  <si>
    <t>AGE</t>
  </si>
  <si>
    <t>si connaissance NOM</t>
  </si>
  <si>
    <t>FB/INSTAGRAM/SITE/CONNAISSANCE</t>
  </si>
  <si>
    <t xml:space="preserve">  </t>
  </si>
  <si>
    <t>Nom de famille et Prénom du Client</t>
  </si>
  <si>
    <t>Lieu de la séance:</t>
  </si>
  <si>
    <t>35B, rue du général Leclerc, 67450 Mundolsheim  (home studio du photographe)</t>
  </si>
  <si>
    <t>Date de la séance:</t>
  </si>
  <si>
    <t>Heure de début:</t>
  </si>
  <si>
    <t>Heure de fin:</t>
  </si>
  <si>
    <t>Nb de photos et formule</t>
  </si>
  <si>
    <t>Mode de paiement:</t>
  </si>
  <si>
    <t>2.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</si>
  <si>
    <r>
      <rPr>
        <b/>
        <sz val="10"/>
        <color indexed="8"/>
        <rFont val="Calibri"/>
        <family val="2"/>
      </rPr>
      <t>2.</t>
    </r>
    <r>
      <rPr>
        <sz val="10"/>
        <color indexed="8"/>
        <rFont val="Calibri"/>
        <family val="2"/>
      </rPr>
      <t xml:space="preserve">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r>
  </si>
  <si>
    <r>
      <rPr>
        <b/>
        <sz val="10"/>
        <color indexed="8"/>
        <rFont val="Calibri"/>
        <family val="2"/>
      </rPr>
      <t>3.</t>
    </r>
    <r>
      <rPr>
        <sz val="10"/>
        <color indexed="8"/>
        <rFont val="Calibri"/>
        <family val="2"/>
      </rPr>
      <t xml:space="preserve"> Le photographe est choisi pour son style photographique et ne peut être tenu responsable si les photos ne lui plaisent pas au client. Autrement dit, aucun remboursement ne pourra être effectué. </t>
    </r>
  </si>
  <si>
    <r>
      <rPr>
        <b/>
        <sz val="10"/>
        <color indexed="8"/>
        <rFont val="Calibri"/>
        <family val="2"/>
      </rPr>
      <t>4.</t>
    </r>
    <r>
      <rPr>
        <sz val="10"/>
        <color indexed="8"/>
        <rFont val="Calibri"/>
        <family val="2"/>
      </rPr>
      <t xml:space="preserve"> Le client s'engage à apporter assistance et à suivre les conseils du photographe afin d'obtenir le meilleur rendu. Il est également demandé aux parents de surveiller les enfants, le photographe ne pourra être tenu responsable d'un quelconque accident.</t>
    </r>
  </si>
  <si>
    <t>DROITS D'UTILISATION</t>
  </si>
  <si>
    <t>Si vous autorisez le photographe à publier les photos sur le site internet et les réseaux sociaux:</t>
  </si>
  <si>
    <t>PERSONNES PHOTOGRAPHIEES</t>
  </si>
  <si>
    <t>Personne 1:</t>
  </si>
  <si>
    <t>Noms et prénoms des clients</t>
  </si>
  <si>
    <t>Nom et prénom du photographe</t>
  </si>
  <si>
    <t>Signatures des clients</t>
  </si>
  <si>
    <t>Signature du photographe</t>
  </si>
  <si>
    <t>Ville;</t>
  </si>
  <si>
    <t>TARIF:</t>
  </si>
  <si>
    <t>ACOMPTE</t>
  </si>
  <si>
    <t>RESTE SEANCE</t>
  </si>
  <si>
    <t xml:space="preserve">     Acompte </t>
  </si>
  <si>
    <t xml:space="preserve"> C E L I N E   M A H I E U   P H O T O G R A P H I E </t>
  </si>
  <si>
    <t>Acompte:</t>
  </si>
  <si>
    <t>Date :</t>
  </si>
  <si>
    <t>C21</t>
  </si>
  <si>
    <t>C17</t>
  </si>
  <si>
    <t/>
  </si>
  <si>
    <t>CELINE MAHIEU</t>
  </si>
  <si>
    <t>A :</t>
  </si>
  <si>
    <t>Céline Mahieu Photographie</t>
  </si>
  <si>
    <t>Adresse :</t>
  </si>
  <si>
    <t>35b rue du Général Leclerc</t>
  </si>
  <si>
    <t>CHEQUE</t>
  </si>
  <si>
    <t>MUNDOLSHEIM</t>
  </si>
  <si>
    <t>P2</t>
  </si>
  <si>
    <t>P10</t>
  </si>
  <si>
    <t xml:space="preserve">Téléphone : 06 </t>
  </si>
  <si>
    <t>06 88 79 47 89</t>
  </si>
  <si>
    <t>N° Teléphone:</t>
  </si>
  <si>
    <t xml:space="preserve">Mail : </t>
  </si>
  <si>
    <t>celinemahieu@yahoo.fr</t>
  </si>
  <si>
    <t xml:space="preserve">Site internet : </t>
  </si>
  <si>
    <t>http://celinemahieu.wixsite.com/photographie</t>
  </si>
  <si>
    <t>NAISSANCE</t>
  </si>
  <si>
    <t xml:space="preserve">Siret : </t>
  </si>
  <si>
    <t>REF:</t>
  </si>
  <si>
    <t>Référence</t>
  </si>
  <si>
    <t>Description</t>
  </si>
  <si>
    <t>PU HT</t>
  </si>
  <si>
    <t>Quantité</t>
  </si>
  <si>
    <t>Remise</t>
  </si>
  <si>
    <t>Montant HT</t>
  </si>
  <si>
    <t>taux tva</t>
  </si>
  <si>
    <t>montant tva</t>
  </si>
  <si>
    <t>P39</t>
  </si>
  <si>
    <t>Échéance :</t>
  </si>
  <si>
    <t>€ HT</t>
  </si>
  <si>
    <t>Règlement :</t>
  </si>
  <si>
    <t>VIREMENT</t>
  </si>
  <si>
    <t>TOTAL €</t>
  </si>
  <si>
    <t>Exonéré de TVA, art. 293-B du CGI</t>
  </si>
  <si>
    <t>Paiement à effectuer au plus tard le jour de la séance.</t>
  </si>
  <si>
    <t>Tout règlement effectué implique l'acceptation des CGV disponibles à l'envoi du contrat ou sur mon site internet.</t>
  </si>
  <si>
    <t>Merci pour votre confiance</t>
  </si>
  <si>
    <t>ESPECES</t>
  </si>
  <si>
    <t>PAYPAL</t>
  </si>
  <si>
    <r>
      <t xml:space="preserve">     Mundolsheim          celinemahieu@yahoo.fr         06-88-79-47-89        http://celinemahieu.wixsite.com/phothographie   / </t>
    </r>
    <r>
      <rPr>
        <sz val="10"/>
        <color indexed="8"/>
        <rFont val="GeosansLight"/>
      </rPr>
      <t>Siret: 838 567 402 00014</t>
    </r>
  </si>
  <si>
    <t xml:space="preserve">      Facture</t>
  </si>
  <si>
    <t>Facture:</t>
  </si>
  <si>
    <t>P35</t>
  </si>
  <si>
    <t>RESTE</t>
  </si>
  <si>
    <r>
      <t xml:space="preserve">     Mundolsheim        </t>
    </r>
    <r>
      <rPr>
        <sz val="11"/>
        <color indexed="8"/>
        <rFont val="GeosansLight"/>
      </rPr>
      <t xml:space="preserve">  celinemahieu@yahoo.fr         06-88-79-47-89        http://celinemahieu.wixsite.com/phothographie / </t>
    </r>
    <r>
      <rPr>
        <sz val="10"/>
        <color indexed="8"/>
        <rFont val="GeosansLight"/>
      </rPr>
      <t>Siret: 838 567 402 00014</t>
    </r>
  </si>
  <si>
    <t>Code Postal:</t>
  </si>
  <si>
    <t>Ville:</t>
  </si>
  <si>
    <t>Base produits</t>
  </si>
  <si>
    <t>Produits et services</t>
  </si>
  <si>
    <t>Etude de la marge :</t>
  </si>
  <si>
    <t>Référence produit</t>
  </si>
  <si>
    <t>Prix de vente € HT</t>
  </si>
  <si>
    <t>Remarques</t>
  </si>
  <si>
    <t>Coût d'achat du produit</t>
  </si>
  <si>
    <t>Coeff. marge</t>
  </si>
  <si>
    <t>P1</t>
  </si>
  <si>
    <t>SEANCE GROSSESSE  PACKAGE 1 PETIT PRIX</t>
  </si>
  <si>
    <t>SEANCE GROSSESSE  PACKAGE 2 PLAISIR</t>
  </si>
  <si>
    <t>20 PHOTOS / 1H-1H30</t>
  </si>
  <si>
    <t>P3</t>
  </si>
  <si>
    <t>SEANCE GROSSESSE  PACKAGE 3 INTENSE</t>
  </si>
  <si>
    <t>P4</t>
  </si>
  <si>
    <t>5 photos offertes</t>
  </si>
  <si>
    <t>P5</t>
  </si>
  <si>
    <t>10 PHOTOS / 30 MIN</t>
  </si>
  <si>
    <t>P6</t>
  </si>
  <si>
    <t>20 PHOTOS / 1H</t>
  </si>
  <si>
    <t>P7</t>
  </si>
  <si>
    <t>30 PHOTOS / 1H</t>
  </si>
  <si>
    <t>P8</t>
  </si>
  <si>
    <t>P9</t>
  </si>
  <si>
    <t>SEANCE NAISSANCE PACKAGE 1 PETIT PRIX</t>
  </si>
  <si>
    <t>10 PHOTOS / 2 H</t>
  </si>
  <si>
    <t>SEANCE NAISSANCE PACKAGE 2 PLAISIR</t>
  </si>
  <si>
    <t>20 PHOTOS / 2-3H</t>
  </si>
  <si>
    <t>P11</t>
  </si>
  <si>
    <t>SEANCE NAISSANCE PACKAGE 3 INTENSE</t>
  </si>
  <si>
    <t>30 PHOTOS / 3-4H</t>
  </si>
  <si>
    <t>P12</t>
  </si>
  <si>
    <t>P13</t>
  </si>
  <si>
    <t>P14</t>
  </si>
  <si>
    <t>SEANCE BEBE ENFANT PACKAGE 1 PETIT PRIX</t>
  </si>
  <si>
    <t>10 PHOTOS / 1 H</t>
  </si>
  <si>
    <t>P15</t>
  </si>
  <si>
    <t>SEANCE BEBE PACKAGE 2 PLAISIR</t>
  </si>
  <si>
    <t>20 PHTOS/ 1H30</t>
  </si>
  <si>
    <t>P16</t>
  </si>
  <si>
    <t>SEANCE BEBE PACKAGE 3 INTENSE</t>
  </si>
  <si>
    <t>30 PHOTOS: 2H</t>
  </si>
  <si>
    <t>P17</t>
  </si>
  <si>
    <t>P18</t>
  </si>
  <si>
    <t>PRIX SPECIAL : INTEGRALITE DES PHOTOS</t>
  </si>
  <si>
    <t>RESTE PHOTO GRANDE FORMULE</t>
  </si>
  <si>
    <t>P19</t>
  </si>
  <si>
    <t>RESTE PHOTO PETITE FORMULE</t>
  </si>
  <si>
    <t>P21</t>
  </si>
  <si>
    <t>SEANCE FAMILLE PACKAGE 1 PETIT PRIX</t>
  </si>
  <si>
    <t>P22</t>
  </si>
  <si>
    <t>SEANCE FAMILLE PACKAGE 2 PLAISIR</t>
  </si>
  <si>
    <t>P23</t>
  </si>
  <si>
    <t>SEANCE FAMILLE PACKAGE 3 INTENSE</t>
  </si>
  <si>
    <t>P24</t>
  </si>
  <si>
    <t>P25</t>
  </si>
  <si>
    <t>P26</t>
  </si>
  <si>
    <t>P27</t>
  </si>
  <si>
    <t>P28</t>
  </si>
  <si>
    <t>P29</t>
  </si>
  <si>
    <t>P30</t>
  </si>
  <si>
    <t>AJOUT PHOTO AU FORFAIT LA PHOTO</t>
  </si>
  <si>
    <t>LA PHOTO</t>
  </si>
  <si>
    <t>P31</t>
  </si>
  <si>
    <t>AJOUT PHOTO AU FORFAIT PACK DE 5</t>
  </si>
  <si>
    <t>LES 5 PHOTOS</t>
  </si>
  <si>
    <t>P32</t>
  </si>
  <si>
    <t>AJOUT DE PHOTOS AU FORFAIT PACK DE 10</t>
  </si>
  <si>
    <t>LES 10 PHOTOS</t>
  </si>
  <si>
    <t>P33</t>
  </si>
  <si>
    <t>P34</t>
  </si>
  <si>
    <t>2 PHOTOS OFFERTES</t>
  </si>
  <si>
    <t>P36</t>
  </si>
  <si>
    <t>a deduire du CA</t>
  </si>
  <si>
    <t>P37</t>
  </si>
  <si>
    <t>P38</t>
  </si>
  <si>
    <t>P40</t>
  </si>
  <si>
    <t>Nom de la réservation:</t>
  </si>
  <si>
    <t>TYPE DE SEANCE RESERVEE</t>
  </si>
  <si>
    <t>Date:</t>
  </si>
  <si>
    <t>FORMULE</t>
  </si>
  <si>
    <t>NB:</t>
  </si>
  <si>
    <t>AUTORISATION PUBLI:</t>
  </si>
  <si>
    <t>MOYEN PAIEMENT ACOMPTE</t>
  </si>
  <si>
    <t>MOYEN RESTE JOUR J</t>
  </si>
  <si>
    <t>MAMAN</t>
  </si>
  <si>
    <t>AVANT SEANCE</t>
  </si>
  <si>
    <t>APRES SEANCE</t>
  </si>
  <si>
    <t>QUESTIONNAIRE</t>
  </si>
  <si>
    <t xml:space="preserve">RESERVATION </t>
  </si>
  <si>
    <t>PHOTO</t>
  </si>
  <si>
    <t>FACTURE</t>
  </si>
  <si>
    <t>PDF</t>
  </si>
  <si>
    <t>ENVOI</t>
  </si>
  <si>
    <t>RECEPTION</t>
  </si>
  <si>
    <t>JOUR J</t>
  </si>
  <si>
    <t>SHOOTING</t>
  </si>
  <si>
    <t>CONTRAT + CGV</t>
  </si>
  <si>
    <t>AUTO</t>
  </si>
  <si>
    <t>PAIEMENT</t>
  </si>
  <si>
    <t>SAUV</t>
  </si>
  <si>
    <t>TRI</t>
  </si>
  <si>
    <t>POST TRAIT</t>
  </si>
  <si>
    <t>MISE EN LIGNE GALERIE</t>
  </si>
  <si>
    <t>MERCI</t>
  </si>
  <si>
    <t>PUBLI</t>
  </si>
  <si>
    <t>RECAP</t>
  </si>
  <si>
    <t>ENVOI LIEN</t>
  </si>
  <si>
    <t>OUV TELEHARGEMENT</t>
  </si>
  <si>
    <t>PHOTOS SUP</t>
  </si>
  <si>
    <t>AVIS</t>
  </si>
  <si>
    <t>ENVOI DOCS</t>
  </si>
  <si>
    <t>FERM GAL</t>
  </si>
  <si>
    <t>DOCS A FAIRE</t>
  </si>
  <si>
    <t>CLASSER LES BESTE</t>
  </si>
  <si>
    <t>N° CLIENT</t>
  </si>
  <si>
    <t>N° FACT</t>
  </si>
  <si>
    <t>Notes:</t>
  </si>
  <si>
    <r>
      <t xml:space="preserve">Merci de remplir ce questionnaire, les réponses me permettront de préparer au mieux la séance pour la rendre inoubliable. Merci de de pas enregistrer ce document en pdf mais </t>
    </r>
    <r>
      <rPr>
        <b/>
        <i/>
        <u/>
        <sz val="9"/>
        <color indexed="8"/>
        <rFont val="Calibri"/>
        <family val="2"/>
      </rPr>
      <t>le laisser au même format.</t>
    </r>
  </si>
  <si>
    <t>SUPPLEMENT BAIN DE LAIT</t>
  </si>
  <si>
    <t>5 PHOTOS solo</t>
  </si>
  <si>
    <t>SUPPLEMENT BAIN E LAIT</t>
  </si>
  <si>
    <t>10 PHOTOS duo</t>
  </si>
  <si>
    <t>SEANCE BAIN DE LAIT SOLO</t>
  </si>
  <si>
    <t>10 PHOTOS SOLO</t>
  </si>
  <si>
    <t>SEANCE BAIN DE LAIT DUO</t>
  </si>
  <si>
    <t>20 PHOTOS SOLO</t>
  </si>
  <si>
    <t>SMASH THE CAKE  PACK PETIT PRIX</t>
  </si>
  <si>
    <t>10 PHOTOS / 1H</t>
  </si>
  <si>
    <t>P41</t>
  </si>
  <si>
    <t>SMASH THE CAKE PACK PLAISIR</t>
  </si>
  <si>
    <t>20 PHOTOS /1H</t>
  </si>
  <si>
    <t>P42</t>
  </si>
  <si>
    <t>SMASH THE CAKE PACK INTENSE</t>
  </si>
  <si>
    <t>30 PHOTOS /1H30</t>
  </si>
  <si>
    <t>P20</t>
  </si>
  <si>
    <t>P43</t>
  </si>
  <si>
    <t>P44</t>
  </si>
  <si>
    <t>P45</t>
  </si>
  <si>
    <t>P46</t>
  </si>
  <si>
    <t>P47</t>
  </si>
  <si>
    <t>6 PHOTOS / 20 MIN</t>
  </si>
  <si>
    <t>P48</t>
  </si>
  <si>
    <t>1 photos offertes si OUI</t>
  </si>
  <si>
    <t>NOM &amp; PRENOM et AGE  de l'ENFANT</t>
  </si>
  <si>
    <t>PAPA</t>
  </si>
  <si>
    <t>ENFANT 1</t>
  </si>
  <si>
    <t xml:space="preserve">AUTORISATION DE PUBLICATION: </t>
  </si>
  <si>
    <r>
      <t xml:space="preserve">1 photos vous est offerte. </t>
    </r>
    <r>
      <rPr>
        <sz val="10"/>
        <color indexed="8"/>
        <rFont val="Calibri"/>
        <family val="2"/>
      </rPr>
      <t>Les conditions de l'autorisation sont jointes au CGV.</t>
    </r>
  </si>
  <si>
    <t>MONTAGE NOEL</t>
  </si>
  <si>
    <t>ACOMPTE 30€</t>
  </si>
  <si>
    <t>VIREMENT/PAYPAL  / CHEQUE</t>
  </si>
  <si>
    <t>VIREMENT/PAYPAL/CHEQUE</t>
  </si>
  <si>
    <t>L'acompte doit être versé au moment de la réservation pour bloquer la réservation. Le mode de paiement préféré est le virement ou paypal  Si paiement par paypal, indiquer un paiement entre proches. Une facture est délivrée au moment de l'acompte. Le reste doit être versée 10jours avant la séance sous peine d'annulation. L'acompte sera quant à lui conservée.</t>
  </si>
  <si>
    <t>L'acompte est à régler 10 jours minimum avant la séance et le restant est du le jour de la séance.</t>
  </si>
  <si>
    <t>MAHIEU CELINE</t>
  </si>
  <si>
    <r>
      <rPr>
        <b/>
        <sz val="10"/>
        <color indexed="8"/>
        <rFont val="Calibri"/>
        <family val="2"/>
      </rPr>
      <t>5.</t>
    </r>
    <r>
      <rPr>
        <sz val="10"/>
        <color indexed="8"/>
        <rFont val="Calibri"/>
        <family val="2"/>
      </rPr>
      <t xml:space="preserve"> Dans le cas d'un empêchement important ou de maladie, le photographe s'engage à prévenir le client au moins la veille de la séance et s'engage à replanifier au plus vite une nouvelle séance. Il en va de même pour le client, qui, si il ne prévient pas, pourra se voir refuser la planification d'une nouvelle séance et le remboursement de son acompte s'il y a eu. Tout retard sur la séance sera perdu. </t>
    </r>
    <r>
      <rPr>
        <b/>
        <sz val="10"/>
        <color indexed="8"/>
        <rFont val="Calibri"/>
        <family val="2"/>
      </rPr>
      <t>Toute signature de ce contrat vaut pour acceptation des Conditions Générales de Vente.</t>
    </r>
  </si>
  <si>
    <t>SUPPORT</t>
  </si>
  <si>
    <t>SEANCE MILKBATH MERE-ENFANT FORMULE MINI PRIX</t>
  </si>
  <si>
    <t>10 PHOTOS/ 1H</t>
  </si>
  <si>
    <t>SEANCE MILKBATH MERE-ENFANT FORMULE PLAISIR</t>
  </si>
  <si>
    <t>20 PHOTOS/1H</t>
  </si>
  <si>
    <t>MINI NOEL COLLECTION PLAISIR</t>
  </si>
  <si>
    <t>30 MIN / 6 PHOTOS SUR LES DEUX DECORS</t>
  </si>
  <si>
    <t>MINI NOEL COLLECTION MAXI PLAISIR</t>
  </si>
  <si>
    <t>30/MIN 10 PHOTOS SUR LES DEUX DECORS</t>
  </si>
  <si>
    <t>SEANCE PORTRAIT DE FEMME FORMULE MINI PRIX</t>
  </si>
  <si>
    <t>1H/10 PHOTOS</t>
  </si>
  <si>
    <t>SEANCE PORTRAIT DE FEMME FORMULE PLAISIR</t>
  </si>
  <si>
    <t>1H30/20 PHOTOS</t>
  </si>
  <si>
    <t>SEANCE PORTRAIT DE FEMME FORMULE INTENSE</t>
  </si>
  <si>
    <t>2H/30 PHOTOS</t>
  </si>
  <si>
    <t>SEANCE MAMAN ET MOI</t>
  </si>
  <si>
    <t>LES 15 PHOTOS</t>
  </si>
  <si>
    <t>Si vous avez accepté l'autorisation de publication des photos en cochant la case OUI sur le questionnaire,</t>
  </si>
  <si>
    <t>vous AUTORISEZ la publication des photos prises par CELINE MAHIEU PHOTOGRAPHIQUE prises lors de</t>
  </si>
  <si>
    <t>la séance mentionnée par le contrat ci-joint sur:</t>
  </si>
  <si>
    <t xml:space="preserve">  - les RESEAUX SOCIAUX du photographe (instagram et facebook) sans être nommé</t>
  </si>
  <si>
    <t xml:space="preserve">  - le SITE INTERNET du photographe: http://celinemahieuphotographie.fr</t>
  </si>
  <si>
    <t xml:space="preserve"> - les SUPPORTS propres à l'entreprise du photographe tel que les flyers, cartes de visite ou album de démonstration.</t>
  </si>
  <si>
    <t>1. les photographies sont protégées par la loi du 11 mars 1957 sur les droits d'auteur et par le code de propriété intellectuelle. La remise des photographies entraîne la cession du droit de reproduction des phoptographies sur tout support et tout format uniquement dans le cadre privé et familial.</t>
  </si>
  <si>
    <t>2. Aucune photo ne pourra être vendue ou donnée lieu à une contre-partie financière, que ce soit pour le photographe ou le ou les modèle(s). (autre que dans le cadre de la prestation mentionnée par le contrat initial)</t>
  </si>
  <si>
    <t>3. Le photographe s'engage à respecter la vie privée de ses clients en ne les citant sur aucune publication. Mles éventuels commentaires ou légendes accompagnant les photos ne devront par porter à l'image, la dignité ou la réputation des modèles ou du photogaphe.  Les deux partis s'engagent à les supprimer dans la mesure du possible.</t>
  </si>
  <si>
    <t>4. Si une photo devrit être utilisée dans un contexte autre que celui défini par cette autorisation (ex un magazine), l'accord sera demandé au préalable aux modèles (ou au photographe) avant toute publication.</t>
  </si>
  <si>
    <t>5. Toute acceptation de cette autorisation implique la compréhension et le strict respect des engagements de chaque parti.</t>
  </si>
  <si>
    <t>Cette autorisation est valable tant qu'aucune indication n'est donnée au photographe dans le sens contraire, soit par</t>
  </si>
  <si>
    <t>mail, soit par courrier.</t>
  </si>
  <si>
    <t>En cas de retard du client, le temps perdu ne pourra être rattrapé et ne fera en aucun cas l’objet qu’un quelconque remboursement.</t>
  </si>
  <si>
    <t xml:space="preserve">4. Prix </t>
  </si>
  <si>
    <t>Les présentes Conditions Générales de Vente (CGV) créent un accord légal et s’appliquent à toutes les commandes conclues entre le client et CELINE MAHIEU PHOTOGRAPHIE. (CELINE MAHIEU EI)</t>
  </si>
  <si>
    <t>Le prix est celui valable à la date de la commande et mentionné sur le contrat que vous avez signé.</t>
  </si>
  <si>
    <t xml:space="preserve">5. Paiement </t>
  </si>
  <si>
    <t>1. Objet</t>
  </si>
  <si>
    <t>Céline Mahieu Photographie propose des prestations photographiques telles que présentées sur son site internet :   http://celinemahieu photographie.fr</t>
  </si>
  <si>
    <t>La passation d’une commande par le client entraine l’entière adhésion aux présentes conditions générales de vente (CGV) sauf conditions particulières consenties par écrit entre la photographe et le client. Les présentes CGV forment un document contractuel indivisible avec le contrat de vente joint en annexe, que le client s’engage à renvoyer par mail, par courrier ou en mains propres lors de la séance, tous obligatoirement paraphés, complétés et signés.</t>
  </si>
  <si>
    <t>Par le simple fait de réserver une séance, le client déclare avoir pris connaissance des présentes CGV et s’engage à les respecter.</t>
  </si>
  <si>
    <t>En cas de chèque sans provision, le client sera averti par la photographe et disposera d’un délai de 72h pour régler la prestation en espèce à la photographe contre remise d’un reçu, sous peine de poursuite.</t>
  </si>
  <si>
    <t xml:space="preserve">Les parents déclarent être majeurs, poser librement pour des photos, et autoriser des prises de vue de leur(s) enfant(s), suivant le style qu’ils souhaitent (si l’un des parents est mineur, les signatures des parents ou représentants légaux sont obligatoires). </t>
  </si>
  <si>
    <t xml:space="preserve">6. Remise des photographies </t>
  </si>
  <si>
    <t>La livraison des fichiers numériques se fera sous la forme de fichiers jpeg.</t>
  </si>
  <si>
    <t>La photographe se détache de toute responsabilité en cas de perte ou détérioration des fichiers numériques remis au client.</t>
  </si>
  <si>
    <t>Le post-traitement, au même titre que la prise de vue, est propre à la photographe et fait partie intégrante de son travail, son style et son univers artistique. La photographe est la seule à décider du post-traitement qu’elle appliquera aux négatifs numériques. Seules les photographies traitées par la photographe seront exploitables par les deux parties. Le client ne peut donc effectuer aucune modification, que ce soit dans le traitement, le recadrage, la signature ou autre.</t>
  </si>
  <si>
    <t xml:space="preserve">3. Déroulement de la séance </t>
  </si>
  <si>
    <t>Aucun fichier brut ne sera donné au client et la photographe se réserve le droit de les détruire dans le délai qui lui convient, au bout d’un an.</t>
  </si>
  <si>
    <t xml:space="preserve">Il est interdit de prendre des photos avec un appareil photo, téléphone, tablette durant la séance (sauf accord du photographe </t>
  </si>
  <si>
    <t xml:space="preserve">Pour que la séance se déroule dans les meilleures conditions, seules les personnes participant à la séance peuvent y assister (sauf accord préalable de la photographe) </t>
  </si>
  <si>
    <t xml:space="preserve">7. Délai de rétractation </t>
  </si>
  <si>
    <t>Le client dispose d’un délai de rétractation de 10 jours ouvrables avant la séance avec remboursement de l’acompte.</t>
  </si>
  <si>
    <t>CM</t>
  </si>
  <si>
    <t xml:space="preserve">8. Force majeure, maladie </t>
  </si>
  <si>
    <t>La photographe s’engage à conserver (sauf catastrophe indépendante de sa volonté telle qu’un disque dur qui lâche, inondation, incendie ou autre) les fichiers numériques pendant 1 an après la date de la prise de vue. Au-delà la sauvegarde des fichiers n’est plus assurée et ceux-ci pourront être détruits.</t>
  </si>
  <si>
    <t>Si le client annule la séance moins de 10 jours avant la date fixée par le contrat (peut importe la raison), l’acompte est conservé. Si vous êtes amenés à reporter la séance pour cause de maladie ou force majeure, le photographe essayera dans la mesure du possible de vous refixer rapidement un rendez-vous, si son planning le permet, sans majoration tarifaire.  En cas de second report sans motif valable et / ou en dernière minute, le photographe se réserve le droit d’annuler la séance et de conserver l’acompte.</t>
  </si>
  <si>
    <t>Il est vivement conseillé d’en faire au moins une copie sur un disque dur ou autre support.</t>
  </si>
  <si>
    <t>Si vous faites réaliser des tirages par un site internet, il est très important de décocher la case « retouche automatique » qui est parfois proposée et qui ruinerait le travail de post-traitement de la photographe. Dans le cas d’impression de tirages photo, la photographe décline toute responsabilité quant au résultat obtenu dans un laboratoire lambda. Celle-ci ne garantit le résultat que sur les tirages effectués par ses soins.</t>
  </si>
  <si>
    <t>Le client doit donc s’engager à faire son maximum pour ne pas reporter la séance à la dernière minute (sauf raison exceptionnelle tel un décès, la présence d’un certificat médical ou des raisons météorologiques rendant le déplacement impossible)  et comprendre qu’un rendez-vous postposé, c’est une perte financière pour le photographe.</t>
  </si>
  <si>
    <t>De même la qualité des fichiers numériques peut ne pas être optimale sur un écran non calibré. La photographe décline toute responsabilité du à cet effet.</t>
  </si>
  <si>
    <t xml:space="preserve">9. Problème technique et accident </t>
  </si>
  <si>
    <t>En cas de problème technique avec le matériel photographique ou d’un accident quelconque durant la prestation empêchant Céline Mahieu Photographie de remettre le travail demandé, l’intégralité du montant sera remboursée sans pour autant donner lieu au versement de dommages et intérêts à quelque titre que ce soit.</t>
  </si>
  <si>
    <t>La photographe s’engage à préserver la vie privée de ses clients. En aucun cas les données recueillies ne seront cédées ou vendues à des tiers. Les informations personnelles demandées au client sont destinées exclusivement à la photographe à des fins de gestion administrative et commerciale.</t>
  </si>
  <si>
    <t xml:space="preserve">10. Propriété intellectuelle </t>
  </si>
  <si>
    <t>L’utilisation des photographies réalisées est soumise aux dispositions légales de droits d’auteur et de droits voisins.</t>
  </si>
  <si>
    <t xml:space="preserve">14. Style photographique </t>
  </si>
  <si>
    <t>Les clients reconnaissent qu’ils sont familiers avec le book de la photographe et sollicite ses services en toute connaissance du style artistique de celle-ci. Ils reconnaissent également que le travail de la photographe est en constante évolution, que la prestation proposée par la photographe est unique et artistique et que les photographies livrées peuvent être différentes des photographies prises par la photographe dans le passé.</t>
  </si>
  <si>
    <t>Les photographes sont protégés par la loi du 11 mars 1957 sur les droits d’auteur et par le code de la propriété intellectuelle. La remise des photographies entraine la cession du droit de reproduction des photographies sur tout support et tout format uniquement dans le cadre privé et familial.</t>
  </si>
  <si>
    <t>Le client est tenu de respecter les droits moraux liés aux œuvres de Céline Mahieu Photographie.</t>
  </si>
  <si>
    <t>La photographe assure qu’elle utilise tout son potentiel et tout son jugement artistique personnel pour créer des images cohérentes avec sa vision personnelle de l’événement. Les clients acceptent que cette vision soit différente de la leur.</t>
  </si>
  <si>
    <t>En conséquence les clients reconnaissent que les photographies ne sont pas soumises à un rejet en fonction des gouts ou des critères esthétiques propres à chacun. Les clients reconnaissent avoir pris connaissance des présentes conditions générales de vente.</t>
  </si>
  <si>
    <t>En cas de publication des photos sur internet par le client celui-ci s’engage à mentionner l’auteur : Céline Mahieu Photographie. Par ailleurs si  le client refuse à Céline Mahieu Photographie la publication de ses clichés sur sa page Facebook, site internet, pub, partenaires etc. il en va de même pour ce dernier qui ne publiera donc aucune image de manière publique (Facebook, site internet…).</t>
  </si>
  <si>
    <t xml:space="preserve">Pour rappel, il est strictement interdit de faire des captures d’écrans des photos lors de la présentation de la galerie même logotées si celles-ci n’ont pas été achetées. Considéré  comme du vol, des actions pour être entreprises dans ce sens. </t>
  </si>
  <si>
    <t>NOM PRENOM</t>
  </si>
  <si>
    <t>Mode paiement acompte 40 €</t>
  </si>
  <si>
    <r>
      <rPr>
        <b/>
        <sz val="10"/>
        <color indexed="8"/>
        <rFont val="Calibri"/>
        <family val="2"/>
      </rPr>
      <t>1.</t>
    </r>
    <r>
      <rPr>
        <sz val="10"/>
        <color indexed="8"/>
        <rFont val="Calibri"/>
        <family val="2"/>
      </rPr>
      <t xml:space="preserve"> Un acompte de 40€ est demandé de suite pour bloquer la réservation et le règlement 10j avant la séance minimum sous peine d'annulation de séance et de conservation de l'acompte. Ce contrat doit être renvoyé signé pour engagement au moment de la réservation</t>
    </r>
  </si>
  <si>
    <t xml:space="preserve">La livraison des photos sera effective au plus tard le 18/12/23 pour les dernières séances. </t>
  </si>
  <si>
    <t>NB PHOTOS</t>
  </si>
  <si>
    <t>PRIX</t>
  </si>
  <si>
    <t>TYPE DE BAIN</t>
  </si>
  <si>
    <t>MOUSSANT, LAIT OU EAU?</t>
  </si>
  <si>
    <t>TYPE DE DECO</t>
  </si>
  <si>
    <t>FRUITS, FLEURS, CLASSIQUE?</t>
  </si>
  <si>
    <t>Une chose que je dois savoir sur vous ou les enfants ? (santé?lunettes,...)</t>
  </si>
  <si>
    <t>Nom et prénom du PAPA</t>
  </si>
  <si>
    <t>Nom et prénom de la MAMAN</t>
  </si>
  <si>
    <t>TYPE BAIN</t>
  </si>
  <si>
    <t>TYPE DECO</t>
  </si>
  <si>
    <t xml:space="preserve">PERSONNES </t>
  </si>
  <si>
    <t>30 PHOTOS / 2H</t>
  </si>
  <si>
    <t>OFFRE SPECIALE PACK</t>
  </si>
  <si>
    <t>AJOUT COLLECTION MINI NOEL PLAISIR</t>
  </si>
  <si>
    <t>AJOUT COLLECTION MINI NOEL MAXI PLAISIR</t>
  </si>
  <si>
    <t>TARIFS 2023</t>
  </si>
  <si>
    <t>OFFRE AUTORISATION DE PUBLICATION</t>
  </si>
  <si>
    <t>SEANCE COUPLE FOUMULE MINI PRIX</t>
  </si>
  <si>
    <t>SEANCE COUPLE FORMULE PLAISIR</t>
  </si>
  <si>
    <t>SEANCE COUPLE FORMULE INTENSE</t>
  </si>
  <si>
    <t>MINI Pâques 2024</t>
  </si>
  <si>
    <t>8 PHOTOS / 20 MIN DE SEANCE</t>
  </si>
  <si>
    <t>9 PHOTOS / 30 MIN</t>
  </si>
  <si>
    <t>12 PHOTOS / 30 MIN</t>
  </si>
  <si>
    <t>MINI BAIN DE RIRES FORMULE MINI PRIX</t>
  </si>
  <si>
    <t>MINI BAIN DE RIRES FORMULE PLAISIR</t>
  </si>
  <si>
    <t>MINI BAIN DE RIRES  FORMULE INTENSE</t>
  </si>
  <si>
    <t>BAIN DE RIRES</t>
  </si>
  <si>
    <t>MINI SUR MON BEAU CHEVAL BLANC FORMULE MINI PRIX</t>
  </si>
  <si>
    <t>MINI SUR MON BEAU CHEVAL BLANC FORMULE PLAISIR</t>
  </si>
  <si>
    <t>MINI SUR MON BEAU CHEVAL BLANC FORMULE INTENSE</t>
  </si>
  <si>
    <t xml:space="preserve">Céline Mahieu Photographie accepte les paiements en espèces, chèque,  virement et paypal (entre proches). Quelque soit le mode de paiement, le solde devra être acquitté le jour de la séance sauf bon cadeau à régler avant envoi. (acompte déduit)  Aucune ristourne pour paiement comptant ne pourra être accordée.
Pour toute demande de paiement en plusieurs fois, il faudra demander en amont l’accord du photographe qui fixera les modalités.
</t>
  </si>
  <si>
    <t>Le délai de remise des photos est convenu lors de la signature du contrat en fonction du forfait choisi. Il ne peut excéder 21 jours sauf cas exceptionnel tel qu’une panne informatique, maladie ou autre. Le photographe s’engagera néanmoins à ne pas excéder 21 jours ou procédera à une remise supplémentaire de quelques photos.</t>
  </si>
  <si>
    <t xml:space="preserve">2. Réservation de reportage photo </t>
  </si>
  <si>
    <t>Un lien vous sera envoyé vous aurez 1 mois pour sélectionner les photos que vous souhaitez dans votre forfait. (10€ vous seront demandés pour réouvrir la galerie ce délai passé). Vous pourrez à ce moment-là les télécharger dès déblocage de ma part, au plus tard 5 jours après votre choix.  Toute photo supplémentaire donnera lieu à une nouvelle facture. La galerie pourra être réouverte ultérieurement si vous souhaitez racheter des photos.</t>
  </si>
  <si>
    <t>La réservation d’une prestation photographique se fait exclusivement par téléphone 06.88.79.47.89, e-mail celinemahieu@yahoo.fr  ou via la messagerie de ma page Facebook.</t>
  </si>
  <si>
    <t>La réservation d’une prestation photographique peut se faire à tout moment sous réserve de disponibilité de la photographe. Un guide de séance vous est alors envoyé. En réservant chez Céline Mahieu Photographie, le client s’engage donc à respecter son contenu.</t>
  </si>
  <si>
    <t>Pour les séances nouveau-nées les parents devront tout mettre en œuvre pour prévenir la photographe le jour ou le lendemain de la naissance de leur enfant afin de valider de manière officielle la date de la séance. Si les parents préviennent Céline Mahieu Photographie  alors que le bébé a plus de 5jours, cette dernière se réserve le droit d’annuler la séance initialement planifié, sans remboursement de l’acompte. (Sauf cas exceptionnel)</t>
  </si>
  <si>
    <t>Pour que la réservation soit effective, il faut impérativement me renvoyer le contrat signé au plus vite après la réservation et effectuer un acompte de 50€ de la séance également au plus vite avant le shooting  pour qu’elle soit bloquée. Si la séance est annulée à moins de 10 jours de la date, l’acompte est conservé et non remboursé. Si la séance est reportée, l’acompte reste du et sera déduit du total sous condition que la séance ne soit pas annulée à 48h du shooting ou moins (sauf motif impérieux type décès,  certificat médical ou conditions météorologiques rendant le déplacement impossible). Si ce délai de 48h n’est pas respecté, l’acompte sera perdu et ne donnera lieu à aucune compensation.</t>
  </si>
  <si>
    <t>Céline Mahieu Photographie se réserve le droit de reporter une prestation en cas de force majeure ou de maladie. Un tel report ne pourra ni engager sa responsabilité ni donner lieu au versement de dommages et intérêts à quelque titre que ce soit. La photographe s’engage à faire son possible pour reprogrammer la séance dans les délai les plus courts possibles en fonction de son planning ou le cas échéant à aider le ou les clients à retrouver un photographe aux prestations similaires ou à rembourser l’acompte.</t>
  </si>
  <si>
    <t>12. Conservation des fichiers numériques</t>
  </si>
  <si>
    <t xml:space="preserve">13. Fichiers numériques et impression </t>
  </si>
  <si>
    <t xml:space="preserve">14. Données à caractère personnel </t>
  </si>
  <si>
    <t>Les éventuels commentaires ou légendes accompagnant la reproduction ou la représentation des photos ne devront porter atteinte à son image et/ou sa réputation. Je m’engage à être solidaire de la photographe en cas de préjudice causé, par une utilisation  abusive ou détournée des images, par un tiers à son insu.</t>
  </si>
  <si>
    <t>Un document  intitulé AUTORISATION DE PUBLICATION vous sera remis et fait signer lors de la séance. Il définira le cadre de notre collaboration Si vous deviez revenir sur l’acceptation de l’autorisation de publication après avoir obtenu les deux photos offertes , il vous sera facturé les deux photos offertes, à savoir 20€.</t>
  </si>
  <si>
    <t xml:space="preserve">11. Les bons cadeaux </t>
  </si>
  <si>
    <t>Les bons cadeaux sont payables par chèque, paypal, virement ou espèce à la commande. Les bénéficiaires du bon cadeau auront 6 mois pour réaliser la prestation à compter du jour de l’achat. (à la date de la facture). Les bons cadeaux ne sont ni échangeables ni remboursables. (Possibilité de prolonger une seule fois la validité du bon de 2 mois contre un supplément de 50€).</t>
  </si>
  <si>
    <t>Les bons cadeaux sont envoyés dans un délai de 7 jours suivant la réception du paiement, soit à l’acheteur, soit au bénéficiaire .La carte sera livrée dans un étui avec une petite carte spécifiant l’intitulé de la séance offerte. Le bénéficiaire devra présenter  la carte pour profiter de sa séance.</t>
  </si>
</sst>
</file>

<file path=xl/styles.xml><?xml version="1.0" encoding="utf-8"?>
<styleSheet xmlns="http://schemas.openxmlformats.org/spreadsheetml/2006/main">
  <numFmts count="8">
    <numFmt numFmtId="6" formatCode="#,##0\ &quot;€&quot;;[Red]\-#,##0\ &quot;€&quot;"/>
    <numFmt numFmtId="8" formatCode="#,##0.00\ &quot;€&quot;;[Red]\-#,##0.00\ &quot;€&quot;"/>
    <numFmt numFmtId="44" formatCode="_-* #,##0.00\ &quot;€&quot;_-;\-* #,##0.00\ &quot;€&quot;_-;_-* &quot;-&quot;??\ &quot;€&quot;_-;_-@_-"/>
    <numFmt numFmtId="43" formatCode="_-* #,##0.00\ _€_-;\-* #,##0.00\ _€_-;_-* &quot;-&quot;??\ _€_-;_-@_-"/>
    <numFmt numFmtId="164" formatCode="h:mm;@"/>
    <numFmt numFmtId="165" formatCode="00000"/>
    <numFmt numFmtId="166" formatCode="0#&quot; &quot;##&quot; &quot;##&quot; &quot;##&quot; &quot;##"/>
    <numFmt numFmtId="167" formatCode="#,##0.0"/>
  </numFmts>
  <fonts count="69">
    <font>
      <sz val="11"/>
      <color theme="1"/>
      <name val="Calibri"/>
      <family val="2"/>
      <scheme val="minor"/>
    </font>
    <font>
      <b/>
      <sz val="10"/>
      <color indexed="8"/>
      <name val="Calibri"/>
      <family val="2"/>
    </font>
    <font>
      <sz val="10"/>
      <color indexed="8"/>
      <name val="Calibri"/>
      <family val="2"/>
    </font>
    <font>
      <sz val="10"/>
      <color indexed="8"/>
      <name val="GeosansLight"/>
    </font>
    <font>
      <sz val="11"/>
      <color indexed="8"/>
      <name val="GeosansLight"/>
    </font>
    <font>
      <b/>
      <i/>
      <u/>
      <sz val="9"/>
      <color indexed="8"/>
      <name val="Calibri"/>
      <family val="2"/>
    </font>
    <font>
      <sz val="11"/>
      <color theme="1"/>
      <name val="Calibri"/>
      <family val="2"/>
      <scheme val="minor"/>
    </font>
    <font>
      <sz val="11"/>
      <color rgb="FFFF0000"/>
      <name val="Calibri"/>
      <family val="2"/>
      <scheme val="minor"/>
    </font>
    <font>
      <u/>
      <sz val="11"/>
      <color theme="10"/>
      <name val="Calibri"/>
      <family val="2"/>
      <scheme val="minor"/>
    </font>
    <font>
      <u/>
      <sz val="11"/>
      <color theme="10"/>
      <name val="Calibri"/>
      <family val="2"/>
    </font>
    <font>
      <sz val="9"/>
      <color theme="3"/>
      <name val="Calibri"/>
      <family val="1"/>
      <scheme val="minor"/>
    </font>
    <font>
      <sz val="25"/>
      <color theme="3"/>
      <name val="Calibri"/>
      <family val="2"/>
      <scheme val="minor"/>
    </font>
    <font>
      <b/>
      <sz val="14"/>
      <color theme="1"/>
      <name val="Cambria"/>
      <family val="2"/>
      <scheme val="major"/>
    </font>
    <font>
      <b/>
      <sz val="15"/>
      <color theme="3"/>
      <name val="Calibri"/>
      <family val="2"/>
      <scheme val="minor"/>
    </font>
    <font>
      <sz val="14"/>
      <color theme="3"/>
      <name val="Calibri"/>
      <family val="2"/>
      <scheme val="minor"/>
    </font>
    <font>
      <b/>
      <sz val="14"/>
      <color theme="1"/>
      <name val="Cambria"/>
      <family val="3"/>
      <scheme val="major"/>
    </font>
    <font>
      <i/>
      <sz val="10"/>
      <color theme="4" tint="-0.24994659260841701"/>
      <name val="Cambria"/>
      <family val="1"/>
      <scheme val="major"/>
    </font>
    <font>
      <sz val="16"/>
      <color theme="3"/>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b/>
      <i/>
      <sz val="9"/>
      <color theme="1"/>
      <name val="Calibri"/>
      <family val="2"/>
      <scheme val="minor"/>
    </font>
    <font>
      <b/>
      <sz val="10"/>
      <color theme="1"/>
      <name val="Calibri"/>
      <family val="2"/>
      <scheme val="minor"/>
    </font>
    <font>
      <i/>
      <sz val="10"/>
      <color theme="1"/>
      <name val="Calibri"/>
      <family val="2"/>
      <scheme val="minor"/>
    </font>
    <font>
      <sz val="9"/>
      <color theme="1"/>
      <name val="Calibri"/>
      <family val="2"/>
      <scheme val="minor"/>
    </font>
    <font>
      <i/>
      <sz val="11"/>
      <color theme="1"/>
      <name val="Calibri"/>
      <family val="2"/>
      <scheme val="minor"/>
    </font>
    <font>
      <sz val="10"/>
      <color rgb="FFFF0000"/>
      <name val="Calibri"/>
      <family val="2"/>
      <scheme val="minor"/>
    </font>
    <font>
      <b/>
      <sz val="9"/>
      <color theme="1"/>
      <name val="Calibri"/>
      <family val="2"/>
      <scheme val="minor"/>
    </font>
    <font>
      <sz val="20"/>
      <color rgb="FF000000"/>
      <name val="Arial"/>
      <family val="2"/>
    </font>
    <font>
      <b/>
      <sz val="20"/>
      <color theme="0"/>
      <name val="Arial"/>
      <family val="2"/>
    </font>
    <font>
      <b/>
      <sz val="10"/>
      <color rgb="FF000000"/>
      <name val="Arial"/>
      <family val="2"/>
    </font>
    <font>
      <b/>
      <sz val="11"/>
      <color rgb="FF000000"/>
      <name val="Arial"/>
      <family val="2"/>
    </font>
    <font>
      <b/>
      <sz val="12"/>
      <color theme="1"/>
      <name val="Calibri"/>
      <family val="2"/>
      <scheme val="minor"/>
    </font>
    <font>
      <sz val="10"/>
      <color rgb="FF000000"/>
      <name val="Arial"/>
      <family val="2"/>
    </font>
    <font>
      <i/>
      <sz val="10"/>
      <color rgb="FF000000"/>
      <name val="Arial"/>
      <family val="2"/>
    </font>
    <font>
      <sz val="11"/>
      <color theme="1"/>
      <name val="Calibri"/>
      <family val="2"/>
    </font>
    <font>
      <b/>
      <sz val="10.5"/>
      <color rgb="FF000000"/>
      <name val="Arial"/>
      <family val="2"/>
    </font>
    <font>
      <sz val="10"/>
      <color rgb="FFFFFFFF"/>
      <name val="Arial"/>
      <family val="2"/>
    </font>
    <font>
      <sz val="11"/>
      <color rgb="FF000000"/>
      <name val="Arial"/>
      <family val="2"/>
    </font>
    <font>
      <b/>
      <sz val="14"/>
      <color rgb="FF000000"/>
      <name val="Arial"/>
      <family val="2"/>
    </font>
    <font>
      <b/>
      <i/>
      <sz val="12"/>
      <color rgb="FF000000"/>
      <name val="Arial"/>
      <family val="2"/>
    </font>
    <font>
      <b/>
      <sz val="14"/>
      <color theme="1"/>
      <name val="Calibri"/>
      <family val="2"/>
      <scheme val="minor"/>
    </font>
    <font>
      <b/>
      <sz val="12"/>
      <color rgb="FF000000"/>
      <name val="Arial"/>
      <family val="2"/>
    </font>
    <font>
      <i/>
      <sz val="11"/>
      <color rgb="FF000000"/>
      <name val="Calibri"/>
      <family val="2"/>
      <scheme val="minor"/>
    </font>
    <font>
      <sz val="11"/>
      <color theme="1"/>
      <name val="GeosansLight"/>
    </font>
    <font>
      <b/>
      <i/>
      <sz val="11"/>
      <color rgb="FFFF0000"/>
      <name val="Calibri"/>
      <family val="2"/>
      <scheme val="minor"/>
    </font>
    <font>
      <b/>
      <i/>
      <u/>
      <sz val="14"/>
      <color rgb="FFFF0000"/>
      <name val="Calibri"/>
      <family val="2"/>
      <scheme val="minor"/>
    </font>
    <font>
      <sz val="14"/>
      <color theme="1"/>
      <name val="GeosansLight"/>
    </font>
    <font>
      <sz val="14"/>
      <color theme="1"/>
      <name val="Calibri"/>
      <family val="2"/>
      <scheme val="minor"/>
    </font>
    <font>
      <b/>
      <sz val="20"/>
      <color rgb="FF000000"/>
      <name val="Arial"/>
      <family val="2"/>
    </font>
    <font>
      <b/>
      <sz val="22"/>
      <color theme="0"/>
      <name val="Arial"/>
      <family val="2"/>
    </font>
    <font>
      <sz val="12"/>
      <color theme="1"/>
      <name val="Calibri"/>
      <family val="2"/>
      <scheme val="minor"/>
    </font>
    <font>
      <b/>
      <sz val="16"/>
      <color theme="1"/>
      <name val="Calibri"/>
      <family val="2"/>
      <scheme val="minor"/>
    </font>
    <font>
      <b/>
      <i/>
      <sz val="14"/>
      <color theme="9"/>
      <name val="Calibri"/>
      <family val="2"/>
      <scheme val="minor"/>
    </font>
    <font>
      <b/>
      <i/>
      <sz val="14"/>
      <color theme="1"/>
      <name val="Calibri"/>
      <family val="2"/>
      <scheme val="minor"/>
    </font>
    <font>
      <b/>
      <i/>
      <sz val="12"/>
      <color theme="1"/>
      <name val="Calibri"/>
      <family val="2"/>
      <scheme val="minor"/>
    </font>
    <font>
      <b/>
      <i/>
      <sz val="11"/>
      <color theme="1"/>
      <name val="Calibri"/>
      <family val="2"/>
      <scheme val="minor"/>
    </font>
    <font>
      <sz val="28"/>
      <color theme="0"/>
      <name val="Segoe Script"/>
      <family val="4"/>
    </font>
    <font>
      <sz val="6"/>
      <color theme="1"/>
      <name val="Calibri"/>
      <family val="2"/>
      <scheme val="minor"/>
    </font>
    <font>
      <sz val="40"/>
      <color theme="0"/>
      <name val="Arial Rounded MT Bold"/>
      <family val="2"/>
    </font>
    <font>
      <b/>
      <sz val="12"/>
      <color rgb="FFFF0000"/>
      <name val="Calibri"/>
      <family val="2"/>
      <scheme val="minor"/>
    </font>
    <font>
      <i/>
      <sz val="12"/>
      <color theme="1"/>
      <name val="Calibri"/>
      <family val="2"/>
      <scheme val="minor"/>
    </font>
    <font>
      <sz val="11"/>
      <name val="Calibri"/>
      <family val="2"/>
    </font>
    <font>
      <sz val="8"/>
      <name val="Calibri"/>
      <family val="2"/>
    </font>
    <font>
      <b/>
      <sz val="10"/>
      <name val="Calibri"/>
      <family val="2"/>
    </font>
    <font>
      <b/>
      <sz val="9"/>
      <name val="Calibri"/>
      <family val="2"/>
    </font>
    <font>
      <sz val="9"/>
      <name val="Calibri"/>
      <family val="2"/>
    </font>
    <font>
      <sz val="8"/>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rgb="FFBFBFBF"/>
      </patternFill>
    </fill>
    <fill>
      <patternFill patternType="solid">
        <fgColor rgb="FFFFFFFF"/>
        <bgColor rgb="FFFFFFFF"/>
      </patternFill>
    </fill>
    <fill>
      <patternFill patternType="solid">
        <fgColor theme="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99FF"/>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
      <patternFill patternType="solid">
        <fgColor rgb="FF00B0F0"/>
        <bgColor indexed="64"/>
      </patternFill>
    </fill>
    <fill>
      <patternFill patternType="solid">
        <fgColor rgb="FFB200D0"/>
        <bgColor indexed="64"/>
      </patternFill>
    </fill>
    <fill>
      <patternFill patternType="solid">
        <fgColor theme="6" tint="-0.249977111117893"/>
        <bgColor indexed="64"/>
      </patternFill>
    </fill>
    <fill>
      <patternFill patternType="solid">
        <fgColor rgb="FFFFFFFF"/>
        <bgColor rgb="FF000000"/>
      </patternFill>
    </fill>
  </fills>
  <borders count="57">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bottom/>
      <diagonal/>
    </border>
    <border>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dotted">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top/>
      <bottom style="thick">
        <color theme="4"/>
      </bottom>
      <diagonal/>
    </border>
    <border>
      <left/>
      <right/>
      <top style="medium">
        <color theme="2" tint="-9.9948118533890809E-2"/>
      </top>
      <bottom style="medium">
        <color theme="2" tint="-9.9948118533890809E-2"/>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tted">
        <color indexed="64"/>
      </left>
      <right/>
      <top/>
      <bottom/>
      <diagonal/>
    </border>
  </borders>
  <cellStyleXfs count="16">
    <xf numFmtId="0" fontId="0" fillId="0" borderId="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43" fontId="6" fillId="0" borderId="0" applyFont="0" applyFill="0" applyBorder="0" applyAlignment="0" applyProtection="0"/>
    <xf numFmtId="0" fontId="10" fillId="0" borderId="0">
      <alignment vertical="center"/>
    </xf>
    <xf numFmtId="0" fontId="6" fillId="0" borderId="0"/>
    <xf numFmtId="0" fontId="6" fillId="0" borderId="0">
      <alignment wrapText="1"/>
    </xf>
    <xf numFmtId="9" fontId="6"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left" vertical="center"/>
    </xf>
    <xf numFmtId="0" fontId="14" fillId="0" borderId="0" applyNumberFormat="0" applyFill="0" applyBorder="0" applyProtection="0">
      <alignment vertical="top"/>
    </xf>
    <xf numFmtId="0" fontId="13" fillId="0" borderId="43" applyNumberFormat="0" applyFill="0" applyAlignment="0" applyProtection="0"/>
    <xf numFmtId="0" fontId="15" fillId="0" borderId="0" applyNumberFormat="0" applyFill="0" applyBorder="0" applyProtection="0">
      <alignment horizontal="right" vertical="center"/>
    </xf>
    <xf numFmtId="0" fontId="16" fillId="0" borderId="44" applyNumberFormat="0" applyFill="0" applyAlignment="0" applyProtection="0"/>
    <xf numFmtId="0" fontId="6" fillId="0" borderId="0" applyNumberFormat="0" applyFont="0" applyFill="0" applyBorder="0" applyProtection="0">
      <alignment horizontal="center"/>
    </xf>
    <xf numFmtId="0" fontId="17" fillId="0" borderId="0" applyNumberFormat="0" applyFill="0" applyBorder="0" applyAlignment="0" applyProtection="0"/>
  </cellStyleXfs>
  <cellXfs count="629">
    <xf numFmtId="0" fontId="0" fillId="0" borderId="0" xfId="0"/>
    <xf numFmtId="0" fontId="0" fillId="0" borderId="0" xfId="0" applyAlignment="1">
      <alignment vertical="center"/>
    </xf>
    <xf numFmtId="0" fontId="0" fillId="0" borderId="0" xfId="0" applyBorder="1" applyAlignment="1">
      <alignment vertical="center"/>
    </xf>
    <xf numFmtId="0" fontId="19" fillId="0" borderId="0" xfId="0" applyFont="1" applyAlignment="1">
      <alignment vertical="center"/>
    </xf>
    <xf numFmtId="0" fontId="19" fillId="2" borderId="0" xfId="0" applyFont="1" applyFill="1" applyAlignment="1">
      <alignment vertical="center"/>
    </xf>
    <xf numFmtId="0" fontId="19" fillId="2" borderId="0" xfId="0" applyFont="1" applyFill="1" applyBorder="1" applyAlignment="1">
      <alignment horizontal="right" vertical="center"/>
    </xf>
    <xf numFmtId="0" fontId="19" fillId="2" borderId="0" xfId="0" applyFont="1" applyFill="1" applyBorder="1" applyAlignment="1">
      <alignment vertical="center"/>
    </xf>
    <xf numFmtId="0" fontId="0" fillId="2" borderId="0" xfId="0" applyFill="1" applyAlignment="1">
      <alignment vertical="center"/>
    </xf>
    <xf numFmtId="0" fontId="19" fillId="0" borderId="0" xfId="0" applyFont="1" applyBorder="1" applyAlignment="1">
      <alignment vertical="center"/>
    </xf>
    <xf numFmtId="0" fontId="19" fillId="2" borderId="0" xfId="0" applyFont="1" applyFill="1" applyAlignment="1">
      <alignment horizontal="center" vertical="center"/>
    </xf>
    <xf numFmtId="0" fontId="19" fillId="2" borderId="1" xfId="0" applyFont="1" applyFill="1" applyBorder="1" applyAlignment="1">
      <alignment vertical="center"/>
    </xf>
    <xf numFmtId="0" fontId="19" fillId="0" borderId="0" xfId="0" applyFont="1" applyAlignment="1">
      <alignment vertical="center" wrapText="1"/>
    </xf>
    <xf numFmtId="0" fontId="0" fillId="0" borderId="0" xfId="0" applyAlignment="1">
      <alignment vertical="center" wrapText="1"/>
    </xf>
    <xf numFmtId="0" fontId="20" fillId="2" borderId="0" xfId="0" applyFont="1" applyFill="1" applyAlignment="1">
      <alignment vertical="center"/>
    </xf>
    <xf numFmtId="6" fontId="21" fillId="2" borderId="0" xfId="0" applyNumberFormat="1" applyFont="1" applyFill="1" applyBorder="1" applyAlignment="1">
      <alignment vertical="center"/>
    </xf>
    <xf numFmtId="0" fontId="19" fillId="2" borderId="0" xfId="0" applyFont="1" applyFill="1"/>
    <xf numFmtId="0" fontId="20" fillId="2" borderId="0" xfId="0" applyFont="1" applyFill="1" applyBorder="1" applyAlignment="1">
      <alignment horizontal="left" vertical="center" wrapText="1"/>
    </xf>
    <xf numFmtId="8" fontId="22" fillId="0" borderId="0" xfId="0" applyNumberFormat="1" applyFont="1" applyAlignment="1">
      <alignment horizontal="center" vertical="center"/>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20" fillId="2" borderId="0" xfId="0" applyFont="1" applyFill="1"/>
    <xf numFmtId="0" fontId="0" fillId="2" borderId="0" xfId="0" applyFill="1"/>
    <xf numFmtId="0" fontId="19" fillId="2" borderId="0" xfId="0" applyFont="1" applyFill="1" applyAlignment="1">
      <alignment horizontal="right"/>
    </xf>
    <xf numFmtId="0" fontId="0" fillId="2" borderId="0" xfId="0" applyFont="1" applyFill="1" applyBorder="1" applyAlignment="1">
      <alignment vertical="center"/>
    </xf>
    <xf numFmtId="0" fontId="24" fillId="2" borderId="1" xfId="0" applyFont="1" applyFill="1" applyBorder="1" applyAlignment="1">
      <alignment vertical="center"/>
    </xf>
    <xf numFmtId="0" fontId="24" fillId="2" borderId="0" xfId="0" applyFont="1" applyFill="1" applyBorder="1" applyAlignment="1">
      <alignment vertical="center"/>
    </xf>
    <xf numFmtId="0" fontId="25" fillId="2" borderId="0" xfId="0" applyFont="1" applyFill="1" applyBorder="1" applyAlignment="1">
      <alignment vertical="center"/>
    </xf>
    <xf numFmtId="0" fontId="19" fillId="0" borderId="0" xfId="0" applyFont="1" applyAlignment="1">
      <alignment horizontal="left" vertical="center"/>
    </xf>
    <xf numFmtId="6" fontId="21" fillId="3"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0" fontId="19" fillId="3" borderId="0" xfId="0" applyFont="1" applyFill="1" applyBorder="1" applyAlignment="1">
      <alignment horizontal="center" vertical="center"/>
    </xf>
    <xf numFmtId="0" fontId="19" fillId="2" borderId="1" xfId="0" applyFont="1" applyFill="1" applyBorder="1" applyAlignment="1">
      <alignment horizontal="center" vertical="center"/>
    </xf>
    <xf numFmtId="0" fontId="20" fillId="2" borderId="0" xfId="0" applyFont="1" applyFill="1" applyBorder="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26" fillId="2" borderId="0" xfId="0" applyFont="1" applyFill="1" applyAlignment="1">
      <alignment horizontal="center" vertical="center"/>
    </xf>
    <xf numFmtId="0" fontId="20" fillId="2" borderId="0" xfId="0" applyFont="1" applyFill="1" applyBorder="1" applyAlignment="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19" fillId="3" borderId="0" xfId="0" applyFont="1" applyFill="1" applyAlignment="1">
      <alignment vertical="center"/>
    </xf>
    <xf numFmtId="14" fontId="19" fillId="3" borderId="0" xfId="0" applyNumberFormat="1" applyFont="1" applyFill="1" applyBorder="1" applyAlignment="1">
      <alignment horizontal="center" vertical="center"/>
    </xf>
    <xf numFmtId="6" fontId="19" fillId="3" borderId="3" xfId="0" applyNumberFormat="1" applyFont="1" applyFill="1" applyBorder="1" applyAlignment="1">
      <alignment horizontal="center" vertical="center"/>
    </xf>
    <xf numFmtId="0" fontId="27" fillId="0" borderId="1" xfId="0" applyFont="1" applyBorder="1" applyAlignment="1">
      <alignment vertical="center"/>
    </xf>
    <xf numFmtId="0" fontId="27" fillId="2" borderId="1" xfId="0" applyFont="1" applyFill="1" applyBorder="1" applyAlignment="1">
      <alignment vertical="center"/>
    </xf>
    <xf numFmtId="0" fontId="28" fillId="0" borderId="0" xfId="0" applyFont="1" applyAlignment="1">
      <alignment vertical="center"/>
    </xf>
    <xf numFmtId="0" fontId="25" fillId="0" borderId="0" xfId="0" applyFont="1" applyAlignment="1">
      <alignment vertical="center"/>
    </xf>
    <xf numFmtId="0" fontId="24" fillId="2" borderId="0" xfId="0" applyFont="1" applyFill="1" applyAlignment="1">
      <alignment vertical="center"/>
    </xf>
    <xf numFmtId="0" fontId="24" fillId="2" borderId="0" xfId="0" applyFont="1" applyFill="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6" fontId="25" fillId="2" borderId="0" xfId="0" applyNumberFormat="1" applyFont="1" applyFill="1" applyBorder="1" applyAlignment="1">
      <alignment horizontal="center" vertical="center"/>
    </xf>
    <xf numFmtId="0" fontId="19" fillId="0" borderId="0" xfId="0" applyFont="1" applyAlignment="1"/>
    <xf numFmtId="6" fontId="19" fillId="3" borderId="0" xfId="0" applyNumberFormat="1" applyFont="1" applyFill="1" applyBorder="1" applyAlignment="1">
      <alignment horizontal="right" vertical="center"/>
    </xf>
    <xf numFmtId="0" fontId="0" fillId="0" borderId="0" xfId="0" applyAlignment="1" applyProtection="1">
      <alignment horizontal="center"/>
      <protection locked="0"/>
    </xf>
    <xf numFmtId="0" fontId="0" fillId="2" borderId="45" xfId="0" applyFill="1" applyBorder="1" applyProtection="1">
      <protection locked="0"/>
    </xf>
    <xf numFmtId="0" fontId="0" fillId="0" borderId="0" xfId="0" applyProtection="1">
      <protection locked="0"/>
    </xf>
    <xf numFmtId="0" fontId="0" fillId="0" borderId="0" xfId="0"/>
    <xf numFmtId="0" fontId="0" fillId="0" borderId="0" xfId="0" applyAlignment="1">
      <alignment vertical="center"/>
    </xf>
    <xf numFmtId="0" fontId="0" fillId="0" borderId="0" xfId="0" applyBorder="1" applyAlignment="1">
      <alignment vertical="center"/>
    </xf>
    <xf numFmtId="0" fontId="19" fillId="0" borderId="0" xfId="0" applyFont="1" applyAlignment="1">
      <alignment vertical="center"/>
    </xf>
    <xf numFmtId="0" fontId="19" fillId="2" borderId="0" xfId="0" applyFont="1" applyFill="1" applyAlignment="1">
      <alignment vertical="center"/>
    </xf>
    <xf numFmtId="0" fontId="20" fillId="2" borderId="0" xfId="0" applyFont="1" applyFill="1" applyBorder="1" applyAlignment="1">
      <alignment horizontal="center" vertical="center"/>
    </xf>
    <xf numFmtId="0" fontId="19" fillId="2" borderId="0" xfId="0" applyFont="1" applyFill="1" applyBorder="1" applyAlignment="1">
      <alignment horizontal="right" vertical="center"/>
    </xf>
    <xf numFmtId="0" fontId="19" fillId="2" borderId="0" xfId="0" applyFont="1" applyFill="1" applyBorder="1" applyAlignment="1">
      <alignment vertical="center"/>
    </xf>
    <xf numFmtId="0" fontId="0" fillId="2" borderId="0" xfId="0" applyFill="1" applyAlignment="1">
      <alignment vertical="center"/>
    </xf>
    <xf numFmtId="0" fontId="19" fillId="0" borderId="0" xfId="0" applyFont="1" applyBorder="1" applyAlignment="1">
      <alignment vertical="center"/>
    </xf>
    <xf numFmtId="0" fontId="19" fillId="2" borderId="0" xfId="0" applyFont="1" applyFill="1" applyAlignment="1">
      <alignment horizontal="center" vertical="center"/>
    </xf>
    <xf numFmtId="0" fontId="19" fillId="3" borderId="0"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 xfId="0" applyFont="1" applyFill="1" applyBorder="1" applyAlignment="1">
      <alignment vertical="center"/>
    </xf>
    <xf numFmtId="0" fontId="20" fillId="2" borderId="0" xfId="0" applyFont="1" applyFill="1" applyAlignment="1">
      <alignment vertical="center"/>
    </xf>
    <xf numFmtId="0" fontId="19" fillId="0" borderId="0" xfId="0" applyFont="1" applyAlignment="1">
      <alignment horizontal="center" vertical="center"/>
    </xf>
    <xf numFmtId="0" fontId="19" fillId="2" borderId="1" xfId="0" applyFont="1" applyFill="1" applyBorder="1" applyAlignment="1">
      <alignment horizontal="center" vertical="center"/>
    </xf>
    <xf numFmtId="0" fontId="20" fillId="2" borderId="0" xfId="0" applyFont="1" applyFill="1" applyBorder="1" applyAlignment="1">
      <alignment horizontal="left" vertical="center" wrapText="1"/>
    </xf>
    <xf numFmtId="8" fontId="22" fillId="0" borderId="0" xfId="0" applyNumberFormat="1" applyFont="1" applyAlignment="1">
      <alignment horizontal="center" vertical="center"/>
    </xf>
    <xf numFmtId="0" fontId="19" fillId="3" borderId="0" xfId="0" applyFont="1" applyFill="1" applyAlignment="1">
      <alignment horizontal="center" vertical="center"/>
    </xf>
    <xf numFmtId="0" fontId="0" fillId="2" borderId="46" xfId="0" applyFill="1" applyBorder="1" applyProtection="1">
      <protection locked="0"/>
    </xf>
    <xf numFmtId="0" fontId="0" fillId="2" borderId="47" xfId="0" applyFill="1" applyBorder="1" applyProtection="1">
      <protection locked="0"/>
    </xf>
    <xf numFmtId="0" fontId="0" fillId="2" borderId="48" xfId="0" applyFill="1" applyBorder="1" applyProtection="1">
      <protection locked="0"/>
    </xf>
    <xf numFmtId="0" fontId="0" fillId="2" borderId="0" xfId="0" applyFill="1" applyBorder="1" applyProtection="1">
      <protection locked="0"/>
    </xf>
    <xf numFmtId="0" fontId="29" fillId="2" borderId="49" xfId="0" applyFont="1" applyFill="1" applyBorder="1" applyProtection="1">
      <protection locked="0"/>
    </xf>
    <xf numFmtId="0" fontId="29" fillId="0" borderId="0" xfId="0" applyFont="1" applyProtection="1">
      <protection locked="0"/>
    </xf>
    <xf numFmtId="0" fontId="30" fillId="2" borderId="0" xfId="0" applyFont="1" applyFill="1" applyBorder="1" applyAlignment="1" applyProtection="1">
      <alignment horizontal="right" vertical="center"/>
      <protection locked="0"/>
    </xf>
    <xf numFmtId="0" fontId="29" fillId="0" borderId="4" xfId="0" applyFont="1" applyBorder="1" applyProtection="1">
      <protection locked="0"/>
    </xf>
    <xf numFmtId="0" fontId="0" fillId="0" borderId="48" xfId="0" applyBorder="1" applyProtection="1">
      <protection locked="0"/>
    </xf>
    <xf numFmtId="0" fontId="29" fillId="0" borderId="49" xfId="0" applyFont="1" applyBorder="1" applyProtection="1">
      <protection locked="0"/>
    </xf>
    <xf numFmtId="0" fontId="0" fillId="0" borderId="49" xfId="0" applyBorder="1" applyProtection="1">
      <protection locked="0"/>
    </xf>
    <xf numFmtId="0" fontId="31" fillId="4" borderId="5" xfId="0" applyFont="1" applyFill="1" applyBorder="1" applyProtection="1">
      <protection locked="0"/>
    </xf>
    <xf numFmtId="0" fontId="0" fillId="4" borderId="2" xfId="0" applyFill="1" applyBorder="1" applyProtection="1">
      <protection locked="0"/>
    </xf>
    <xf numFmtId="0" fontId="0" fillId="3" borderId="5" xfId="0" applyFill="1" applyBorder="1" applyProtection="1">
      <protection locked="0"/>
    </xf>
    <xf numFmtId="0" fontId="0" fillId="3" borderId="2" xfId="0" applyFill="1" applyBorder="1" applyProtection="1">
      <protection locked="0"/>
    </xf>
    <xf numFmtId="0" fontId="31" fillId="3" borderId="2" xfId="0" applyFont="1" applyFill="1" applyBorder="1" applyAlignment="1" applyProtection="1">
      <alignment horizontal="left"/>
      <protection locked="0"/>
    </xf>
    <xf numFmtId="0" fontId="0" fillId="3" borderId="6" xfId="0" applyFill="1" applyBorder="1" applyProtection="1">
      <protection locked="0"/>
    </xf>
    <xf numFmtId="9" fontId="0" fillId="0" borderId="0" xfId="0" applyNumberFormat="1" applyProtection="1">
      <protection locked="0"/>
    </xf>
    <xf numFmtId="0" fontId="0" fillId="2" borderId="0" xfId="0" applyFill="1" applyProtection="1">
      <protection locked="0"/>
    </xf>
    <xf numFmtId="0" fontId="32" fillId="4" borderId="3" xfId="0" applyFont="1" applyFill="1" applyBorder="1" applyAlignment="1" applyProtection="1">
      <alignment horizontal="left" indent="1"/>
      <protection locked="0"/>
    </xf>
    <xf numFmtId="0" fontId="0" fillId="4" borderId="0" xfId="0" applyFill="1" applyBorder="1" applyAlignment="1" applyProtection="1">
      <alignment horizontal="left"/>
      <protection locked="0"/>
    </xf>
    <xf numFmtId="0" fontId="31" fillId="3" borderId="3" xfId="0" applyFont="1" applyFill="1" applyBorder="1" applyProtection="1">
      <protection locked="0"/>
    </xf>
    <xf numFmtId="0" fontId="33" fillId="3" borderId="0" xfId="0" applyFont="1" applyFill="1" applyBorder="1" applyProtection="1">
      <protection locked="0"/>
    </xf>
    <xf numFmtId="0" fontId="0" fillId="3" borderId="0" xfId="0" applyFill="1" applyBorder="1" applyAlignment="1" applyProtection="1">
      <alignment vertical="center"/>
      <protection locked="0"/>
    </xf>
    <xf numFmtId="10" fontId="0" fillId="0" borderId="0" xfId="0" applyNumberFormat="1" applyProtection="1">
      <protection locked="0"/>
    </xf>
    <xf numFmtId="14" fontId="0" fillId="0" borderId="0" xfId="0" applyNumberFormat="1" applyProtection="1">
      <protection locked="0"/>
    </xf>
    <xf numFmtId="0" fontId="31" fillId="4" borderId="3" xfId="0" applyFont="1" applyFill="1" applyBorder="1" applyAlignment="1" applyProtection="1">
      <alignment horizontal="left" indent="1"/>
      <protection locked="0"/>
    </xf>
    <xf numFmtId="0" fontId="0" fillId="4" borderId="0" xfId="0" applyFont="1" applyFill="1" applyBorder="1" applyAlignment="1" applyProtection="1">
      <alignment horizontal="left"/>
      <protection locked="0"/>
    </xf>
    <xf numFmtId="9" fontId="6" fillId="0" borderId="0" xfId="7" applyFont="1" applyProtection="1">
      <protection locked="0"/>
    </xf>
    <xf numFmtId="0" fontId="34" fillId="4" borderId="3" xfId="0" applyFont="1" applyFill="1" applyBorder="1" applyAlignment="1" applyProtection="1">
      <alignment horizontal="left" indent="1"/>
      <protection locked="0"/>
    </xf>
    <xf numFmtId="0" fontId="35" fillId="4" borderId="0" xfId="0" applyFont="1" applyFill="1" applyBorder="1" applyAlignment="1" applyProtection="1">
      <alignment horizontal="left" indent="1"/>
      <protection locked="0"/>
    </xf>
    <xf numFmtId="0" fontId="34" fillId="4" borderId="0" xfId="0" applyFont="1" applyFill="1" applyBorder="1" applyAlignment="1" applyProtection="1">
      <alignment horizontal="left"/>
      <protection locked="0"/>
    </xf>
    <xf numFmtId="0" fontId="31" fillId="3" borderId="3" xfId="0" applyFont="1" applyFill="1" applyBorder="1" applyAlignment="1" applyProtection="1">
      <alignment horizontal="left"/>
      <protection locked="0"/>
    </xf>
    <xf numFmtId="0" fontId="36" fillId="3" borderId="0" xfId="0" applyFont="1" applyFill="1" applyBorder="1" applyAlignment="1" applyProtection="1">
      <alignment horizontal="left"/>
      <protection locked="0"/>
    </xf>
    <xf numFmtId="0" fontId="19" fillId="3" borderId="0" xfId="0" applyFont="1" applyFill="1" applyBorder="1" applyProtection="1">
      <protection locked="0"/>
    </xf>
    <xf numFmtId="0" fontId="8" fillId="4" borderId="0" xfId="1" applyFill="1" applyBorder="1" applyAlignment="1" applyProtection="1">
      <alignment horizontal="left"/>
      <protection locked="0"/>
    </xf>
    <xf numFmtId="0" fontId="20" fillId="0" borderId="0" xfId="0" applyFont="1" applyProtection="1">
      <protection locked="0"/>
    </xf>
    <xf numFmtId="1" fontId="0" fillId="4" borderId="0" xfId="0" applyNumberFormat="1" applyFill="1" applyBorder="1" applyAlignment="1" applyProtection="1">
      <alignment horizontal="left"/>
      <protection locked="0"/>
    </xf>
    <xf numFmtId="0" fontId="35" fillId="4" borderId="7" xfId="0" applyFont="1" applyFill="1" applyBorder="1" applyProtection="1">
      <protection locked="0"/>
    </xf>
    <xf numFmtId="0" fontId="0" fillId="4" borderId="1" xfId="0" applyFill="1" applyBorder="1" applyProtection="1">
      <protection locked="0"/>
    </xf>
    <xf numFmtId="0" fontId="0" fillId="3" borderId="7" xfId="0" applyFill="1" applyBorder="1" applyProtection="1">
      <protection locked="0"/>
    </xf>
    <xf numFmtId="0" fontId="0" fillId="3" borderId="1" xfId="0" applyFill="1" applyBorder="1" applyProtection="1">
      <protection locked="0"/>
    </xf>
    <xf numFmtId="0" fontId="0" fillId="3" borderId="1" xfId="0" applyFill="1" applyBorder="1" applyAlignment="1" applyProtection="1">
      <alignment horizontal="left" vertical="top" wrapText="1"/>
      <protection locked="0"/>
    </xf>
    <xf numFmtId="0" fontId="0" fillId="3" borderId="8" xfId="0" applyFill="1" applyBorder="1" applyProtection="1">
      <protection locked="0"/>
    </xf>
    <xf numFmtId="0" fontId="0" fillId="0" borderId="0" xfId="0" applyBorder="1" applyProtection="1">
      <protection locked="0"/>
    </xf>
    <xf numFmtId="0" fontId="31" fillId="0" borderId="0" xfId="0" applyFont="1" applyFill="1" applyBorder="1" applyProtection="1">
      <protection locked="0"/>
    </xf>
    <xf numFmtId="14" fontId="0" fillId="0" borderId="0" xfId="0" applyNumberFormat="1" applyBorder="1" applyAlignment="1" applyProtection="1">
      <alignment horizontal="left"/>
      <protection locked="0"/>
    </xf>
    <xf numFmtId="0" fontId="31" fillId="5" borderId="50" xfId="0" applyFont="1" applyFill="1" applyBorder="1" applyAlignment="1" applyProtection="1">
      <alignment horizontal="center" vertical="center"/>
      <protection locked="0"/>
    </xf>
    <xf numFmtId="0" fontId="37" fillId="5" borderId="51" xfId="0" applyFont="1" applyFill="1" applyBorder="1" applyAlignment="1" applyProtection="1">
      <alignment horizontal="center" vertical="center"/>
      <protection locked="0"/>
    </xf>
    <xf numFmtId="0" fontId="37" fillId="5" borderId="51" xfId="0" applyFont="1" applyFill="1" applyBorder="1" applyAlignment="1" applyProtection="1">
      <alignment horizontal="center" vertical="center" wrapText="1"/>
      <protection locked="0"/>
    </xf>
    <xf numFmtId="0" fontId="37" fillId="5" borderId="9" xfId="0" applyFont="1" applyFill="1" applyBorder="1" applyAlignment="1" applyProtection="1">
      <alignment horizontal="center" vertical="center" wrapText="1"/>
      <protection locked="0"/>
    </xf>
    <xf numFmtId="0" fontId="31" fillId="0" borderId="52" xfId="0" applyFont="1" applyBorder="1" applyAlignment="1" applyProtection="1">
      <alignment horizontal="left"/>
      <protection locked="0"/>
    </xf>
    <xf numFmtId="0" fontId="31" fillId="0" borderId="52" xfId="0" applyFont="1" applyBorder="1" applyAlignment="1" applyProtection="1">
      <alignment horizontal="right"/>
      <protection locked="0"/>
    </xf>
    <xf numFmtId="0" fontId="31" fillId="0" borderId="52"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38" fillId="0" borderId="0" xfId="0" applyFont="1" applyAlignment="1" applyProtection="1">
      <alignment horizontal="center" vertical="center"/>
      <protection locked="0"/>
    </xf>
    <xf numFmtId="49" fontId="0" fillId="0" borderId="10" xfId="0" applyNumberFormat="1" applyBorder="1" applyAlignment="1" applyProtection="1">
      <alignment horizontal="left" vertical="center" wrapText="1"/>
      <protection locked="0"/>
    </xf>
    <xf numFmtId="49" fontId="0" fillId="0" borderId="5" xfId="0" applyNumberFormat="1" applyBorder="1" applyAlignment="1" applyProtection="1">
      <alignment horizontal="left" vertical="center"/>
      <protection locked="0"/>
    </xf>
    <xf numFmtId="2" fontId="0" fillId="0" borderId="10" xfId="0" applyNumberFormat="1" applyBorder="1" applyAlignment="1" applyProtection="1">
      <alignment vertical="center" wrapText="1"/>
      <protection locked="0"/>
    </xf>
    <xf numFmtId="167" fontId="0" fillId="0" borderId="6" xfId="0" applyNumberFormat="1" applyBorder="1" applyAlignment="1" applyProtection="1">
      <alignment horizontal="right" vertical="center" wrapText="1"/>
      <protection locked="0"/>
    </xf>
    <xf numFmtId="9" fontId="6" fillId="0" borderId="11" xfId="7" applyFont="1" applyBorder="1" applyAlignment="1" applyProtection="1">
      <alignment horizontal="right" vertical="center" wrapText="1"/>
      <protection locked="0"/>
    </xf>
    <xf numFmtId="4" fontId="0" fillId="0" borderId="11" xfId="0" applyNumberFormat="1" applyBorder="1" applyAlignment="1" applyProtection="1">
      <alignment horizontal="right" vertical="center" wrapText="1"/>
    </xf>
    <xf numFmtId="43" fontId="6" fillId="0" borderId="0" xfId="3" applyFont="1" applyProtection="1">
      <protection locked="0"/>
    </xf>
    <xf numFmtId="0" fontId="0" fillId="3" borderId="12" xfId="0" applyFill="1" applyBorder="1" applyAlignment="1" applyProtection="1">
      <alignment horizontal="center" vertical="center"/>
      <protection locked="0"/>
    </xf>
    <xf numFmtId="167" fontId="0" fillId="0" borderId="12" xfId="0" applyNumberFormat="1" applyBorder="1" applyAlignment="1" applyProtection="1">
      <alignment horizontal="center" vertical="center" wrapText="1"/>
      <protection locked="0"/>
    </xf>
    <xf numFmtId="9" fontId="6" fillId="0" borderId="12" xfId="7" applyFont="1" applyBorder="1" applyAlignment="1" applyProtection="1">
      <alignment horizontal="center" vertical="center" wrapText="1"/>
      <protection locked="0"/>
    </xf>
    <xf numFmtId="167" fontId="0" fillId="0" borderId="0" xfId="0" applyNumberFormat="1" applyBorder="1" applyAlignment="1" applyProtection="1">
      <alignment horizontal="center" vertical="center" wrapText="1"/>
      <protection locked="0"/>
    </xf>
    <xf numFmtId="9" fontId="6" fillId="0" borderId="13" xfId="7" applyFon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0" fontId="0" fillId="3" borderId="15" xfId="0" applyFill="1" applyBorder="1" applyAlignment="1" applyProtection="1">
      <alignment horizontal="center" vertical="center"/>
      <protection locked="0"/>
    </xf>
    <xf numFmtId="2" fontId="0" fillId="3" borderId="12" xfId="0" applyNumberFormat="1" applyFill="1" applyBorder="1" applyAlignment="1" applyProtection="1">
      <alignment horizontal="center" vertical="center" wrapText="1"/>
      <protection locked="0"/>
    </xf>
    <xf numFmtId="167" fontId="0" fillId="3" borderId="16" xfId="0" applyNumberFormat="1" applyFill="1" applyBorder="1" applyAlignment="1" applyProtection="1">
      <alignment horizontal="center" vertical="center" wrapText="1"/>
      <protection locked="0"/>
    </xf>
    <xf numFmtId="9" fontId="6" fillId="3" borderId="1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9" fontId="0" fillId="0" borderId="18" xfId="0" applyNumberFormat="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167" fontId="0" fillId="3" borderId="19" xfId="0" applyNumberFormat="1" applyFill="1" applyBorder="1" applyAlignment="1" applyProtection="1">
      <alignment horizontal="center" vertical="center" wrapText="1"/>
      <protection locked="0"/>
    </xf>
    <xf numFmtId="9" fontId="6" fillId="3" borderId="13" xfId="7" applyFont="1" applyFill="1" applyBorder="1" applyAlignment="1" applyProtection="1">
      <alignment horizontal="center" vertical="center" wrapText="1"/>
      <protection locked="0"/>
    </xf>
    <xf numFmtId="4" fontId="0" fillId="3" borderId="20" xfId="0" applyNumberFormat="1" applyFill="1" applyBorder="1" applyAlignment="1" applyProtection="1">
      <alignment horizontal="center" vertical="center" wrapText="1"/>
    </xf>
    <xf numFmtId="49" fontId="0" fillId="0" borderId="21" xfId="0" applyNumberFormat="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23" xfId="0" applyNumberFormat="1" applyFill="1" applyBorder="1" applyAlignment="1" applyProtection="1">
      <alignment horizontal="center" vertical="center" wrapText="1"/>
      <protection locked="0"/>
    </xf>
    <xf numFmtId="9" fontId="6" fillId="3" borderId="22" xfId="7" applyFont="1" applyFill="1" applyBorder="1" applyAlignment="1" applyProtection="1">
      <alignment horizontal="center" vertical="center" wrapText="1"/>
      <protection locked="0"/>
    </xf>
    <xf numFmtId="4" fontId="0" fillId="3" borderId="24" xfId="0" applyNumberFormat="1" applyFill="1" applyBorder="1" applyAlignment="1" applyProtection="1">
      <alignment horizontal="center" vertical="center" wrapText="1"/>
    </xf>
    <xf numFmtId="0" fontId="0" fillId="0" borderId="15" xfId="0" applyBorder="1" applyAlignment="1" applyProtection="1">
      <alignment horizontal="center" vertical="center"/>
      <protection locked="0"/>
    </xf>
    <xf numFmtId="2" fontId="0" fillId="0" borderId="12" xfId="0" applyNumberFormat="1" applyBorder="1" applyAlignment="1" applyProtection="1">
      <alignment horizontal="center" vertical="center" wrapText="1"/>
      <protection locked="0"/>
    </xf>
    <xf numFmtId="167" fontId="0" fillId="0" borderId="16"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0" fontId="0" fillId="0" borderId="3" xfId="0" applyBorder="1" applyAlignment="1" applyProtection="1">
      <alignment horizontal="center" vertical="center"/>
      <protection locked="0"/>
    </xf>
    <xf numFmtId="2" fontId="0" fillId="0" borderId="13" xfId="0" applyNumberFormat="1" applyBorder="1" applyAlignment="1" applyProtection="1">
      <alignment horizontal="center" vertical="center" wrapText="1"/>
      <protection locked="0"/>
    </xf>
    <xf numFmtId="167" fontId="0" fillId="0" borderId="19" xfId="0" applyNumberFormat="1" applyBorder="1" applyAlignment="1" applyProtection="1">
      <alignment horizontal="center" vertical="center" wrapText="1"/>
      <protection locked="0"/>
    </xf>
    <xf numFmtId="4" fontId="0" fillId="0" borderId="20" xfId="0" applyNumberFormat="1" applyBorder="1" applyAlignment="1" applyProtection="1">
      <alignment horizontal="center" vertical="center" wrapText="1"/>
    </xf>
    <xf numFmtId="0" fontId="0" fillId="0" borderId="25" xfId="0" applyBorder="1" applyAlignment="1" applyProtection="1">
      <alignment horizontal="center" vertical="center"/>
      <protection locked="0"/>
    </xf>
    <xf numFmtId="2" fontId="0" fillId="0" borderId="22" xfId="0" applyNumberFormat="1" applyBorder="1" applyAlignment="1" applyProtection="1">
      <alignment horizontal="center" vertical="center" wrapText="1"/>
      <protection locked="0"/>
    </xf>
    <xf numFmtId="167" fontId="0" fillId="0" borderId="23" xfId="0" applyNumberFormat="1" applyBorder="1" applyAlignment="1" applyProtection="1">
      <alignment horizontal="center" vertical="center" wrapText="1"/>
      <protection locked="0"/>
    </xf>
    <xf numFmtId="9" fontId="6" fillId="0" borderId="22" xfId="7" applyFont="1" applyBorder="1" applyAlignment="1" applyProtection="1">
      <alignment horizontal="center" vertical="center" wrapText="1"/>
      <protection locked="0"/>
    </xf>
    <xf numFmtId="4" fontId="0" fillId="0" borderId="24" xfId="0" applyNumberFormat="1" applyBorder="1" applyAlignment="1" applyProtection="1">
      <alignment horizontal="center" vertical="center" wrapText="1"/>
    </xf>
    <xf numFmtId="49" fontId="0" fillId="0" borderId="0" xfId="0" applyNumberForma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2" fontId="0" fillId="0" borderId="0" xfId="0" applyNumberFormat="1" applyBorder="1" applyAlignment="1" applyProtection="1">
      <alignment vertical="center" wrapText="1"/>
      <protection locked="0"/>
    </xf>
    <xf numFmtId="167" fontId="0" fillId="0" borderId="0" xfId="0" applyNumberFormat="1" applyBorder="1" applyAlignment="1" applyProtection="1">
      <alignment horizontal="right" vertical="center" wrapText="1"/>
      <protection locked="0"/>
    </xf>
    <xf numFmtId="9" fontId="6" fillId="0" borderId="0" xfId="7" applyFont="1" applyBorder="1" applyAlignment="1" applyProtection="1">
      <alignment horizontal="right" vertical="center" wrapText="1"/>
      <protection locked="0"/>
    </xf>
    <xf numFmtId="4" fontId="0" fillId="0" borderId="0" xfId="0" applyNumberFormat="1" applyBorder="1" applyAlignment="1" applyProtection="1">
      <alignment horizontal="right" vertical="center" wrapText="1"/>
    </xf>
    <xf numFmtId="0" fontId="31" fillId="0" borderId="0" xfId="0" applyFont="1" applyBorder="1" applyAlignment="1" applyProtection="1">
      <alignment vertical="center"/>
      <protection locked="0"/>
    </xf>
    <xf numFmtId="14" fontId="0" fillId="0" borderId="0" xfId="0" applyNumberFormat="1" applyBorder="1" applyAlignment="1" applyProtection="1">
      <alignment horizontal="left" vertical="center"/>
      <protection locked="0"/>
    </xf>
    <xf numFmtId="4" fontId="39" fillId="0" borderId="26" xfId="0" applyNumberFormat="1" applyFont="1" applyBorder="1" applyAlignment="1" applyProtection="1">
      <alignment horizontal="center" vertical="center"/>
      <protection locked="0"/>
    </xf>
    <xf numFmtId="4" fontId="39" fillId="3" borderId="27" xfId="0" applyNumberFormat="1" applyFont="1" applyFill="1" applyBorder="1" applyAlignment="1" applyProtection="1">
      <alignment horizontal="center" vertical="center"/>
    </xf>
    <xf numFmtId="0" fontId="0" fillId="0" borderId="4" xfId="0" applyBorder="1" applyProtection="1">
      <protection locked="0"/>
    </xf>
    <xf numFmtId="14" fontId="0" fillId="0" borderId="0" xfId="0" applyNumberFormat="1" applyFont="1" applyBorder="1" applyAlignment="1" applyProtection="1">
      <alignment horizontal="left" vertical="center"/>
      <protection locked="0"/>
    </xf>
    <xf numFmtId="4" fontId="39" fillId="0" borderId="2" xfId="0" applyNumberFormat="1" applyFont="1" applyBorder="1" applyAlignment="1" applyProtection="1">
      <alignment horizontal="center" vertical="center"/>
      <protection locked="0"/>
    </xf>
    <xf numFmtId="4" fontId="39" fillId="0" borderId="28" xfId="0" applyNumberFormat="1" applyFont="1" applyBorder="1" applyAlignment="1" applyProtection="1">
      <alignment horizontal="center" vertical="center"/>
    </xf>
    <xf numFmtId="4" fontId="40" fillId="0" borderId="26" xfId="0" applyNumberFormat="1" applyFont="1" applyBorder="1" applyAlignment="1" applyProtection="1">
      <alignment horizontal="center" vertical="center"/>
      <protection locked="0"/>
    </xf>
    <xf numFmtId="4" fontId="40" fillId="0" borderId="27" xfId="0" applyNumberFormat="1" applyFont="1" applyBorder="1" applyAlignment="1" applyProtection="1">
      <alignment horizontal="center" vertical="center"/>
      <protection locked="0"/>
    </xf>
    <xf numFmtId="4" fontId="40" fillId="3" borderId="27" xfId="0" applyNumberFormat="1" applyFont="1" applyFill="1" applyBorder="1" applyAlignment="1" applyProtection="1">
      <alignment horizontal="center" vertical="center"/>
    </xf>
    <xf numFmtId="0" fontId="0" fillId="0" borderId="0" xfId="0" applyFont="1" applyBorder="1" applyProtection="1">
      <protection locked="0"/>
    </xf>
    <xf numFmtId="0" fontId="0" fillId="0" borderId="0" xfId="0" applyBorder="1" applyAlignment="1" applyProtection="1">
      <alignment vertical="center"/>
      <protection locked="0"/>
    </xf>
    <xf numFmtId="0" fontId="41" fillId="0" borderId="0" xfId="0" applyFont="1" applyBorder="1" applyProtection="1">
      <protection locked="0"/>
    </xf>
    <xf numFmtId="0" fontId="38" fillId="0" borderId="0" xfId="0" applyFont="1" applyAlignment="1" applyProtection="1">
      <alignment vertical="center"/>
      <protection locked="0"/>
    </xf>
    <xf numFmtId="0" fontId="0" fillId="0" borderId="0" xfId="0" applyBorder="1" applyAlignment="1" applyProtection="1">
      <alignment horizontal="left" vertical="center" wrapText="1"/>
      <protection locked="0"/>
    </xf>
    <xf numFmtId="43" fontId="0" fillId="0" borderId="0" xfId="0" applyNumberFormat="1" applyProtection="1">
      <protection locked="0"/>
    </xf>
    <xf numFmtId="0" fontId="42" fillId="0" borderId="0" xfId="0" applyFont="1" applyProtection="1">
      <protection locked="0"/>
    </xf>
    <xf numFmtId="0" fontId="43" fillId="0" borderId="0" xfId="0" applyFont="1" applyBorder="1" applyAlignment="1" applyProtection="1">
      <alignment vertical="center"/>
      <protection locked="0"/>
    </xf>
    <xf numFmtId="4" fontId="43" fillId="0" borderId="0" xfId="0" applyNumberFormat="1" applyFont="1" applyBorder="1" applyAlignment="1" applyProtection="1">
      <alignment horizontal="center" vertical="center"/>
      <protection locked="0"/>
    </xf>
    <xf numFmtId="4" fontId="43" fillId="0" borderId="2" xfId="0" applyNumberFormat="1" applyFont="1" applyBorder="1" applyAlignment="1" applyProtection="1">
      <alignment vertical="center"/>
    </xf>
    <xf numFmtId="4" fontId="43" fillId="0" borderId="0" xfId="0" applyNumberFormat="1" applyFont="1" applyBorder="1" applyAlignment="1" applyProtection="1">
      <alignment vertical="center"/>
    </xf>
    <xf numFmtId="4" fontId="35" fillId="0" borderId="0" xfId="0" applyNumberFormat="1" applyFont="1" applyBorder="1" applyProtection="1">
      <protection locked="0"/>
    </xf>
    <xf numFmtId="0" fontId="26" fillId="0" borderId="0" xfId="0" applyNumberFormat="1" applyFont="1" applyBorder="1" applyAlignment="1" applyProtection="1">
      <alignment horizontal="left"/>
      <protection locked="0"/>
    </xf>
    <xf numFmtId="43" fontId="44" fillId="0" borderId="0" xfId="3" applyFont="1" applyBorder="1" applyAlignment="1" applyProtection="1">
      <alignment horizontal="right"/>
    </xf>
    <xf numFmtId="43" fontId="26" fillId="0" borderId="0" xfId="3" applyFont="1" applyBorder="1" applyAlignment="1" applyProtection="1">
      <alignment horizontal="right" vertical="center"/>
    </xf>
    <xf numFmtId="0" fontId="45" fillId="0" borderId="0" xfId="0" applyFont="1" applyProtection="1">
      <protection locked="0"/>
    </xf>
    <xf numFmtId="0" fontId="0" fillId="0" borderId="0" xfId="0" applyAlignment="1" applyProtection="1">
      <protection locked="0"/>
    </xf>
    <xf numFmtId="0" fontId="0" fillId="0" borderId="53" xfId="0" applyBorder="1" applyProtection="1">
      <protection locked="0"/>
    </xf>
    <xf numFmtId="0" fontId="0" fillId="0" borderId="54" xfId="0" applyBorder="1" applyProtection="1">
      <protection locked="0"/>
    </xf>
    <xf numFmtId="0" fontId="0" fillId="0" borderId="55" xfId="0" applyBorder="1" applyProtection="1">
      <protection locked="0"/>
    </xf>
    <xf numFmtId="0" fontId="0" fillId="0" borderId="29" xfId="0" applyBorder="1" applyProtection="1">
      <protection locked="0"/>
    </xf>
    <xf numFmtId="0" fontId="46" fillId="0" borderId="0" xfId="0" applyFont="1" applyProtection="1">
      <protection locked="0"/>
    </xf>
    <xf numFmtId="43" fontId="46" fillId="0" borderId="0" xfId="0" applyNumberFormat="1" applyFont="1" applyProtection="1">
      <protection locked="0"/>
    </xf>
    <xf numFmtId="0" fontId="47" fillId="0" borderId="0" xfId="1" applyFont="1" applyProtection="1">
      <protection locked="0"/>
    </xf>
    <xf numFmtId="0" fontId="0" fillId="2" borderId="30" xfId="0" applyFill="1" applyBorder="1" applyProtection="1">
      <protection locked="0"/>
    </xf>
    <xf numFmtId="0" fontId="0" fillId="2" borderId="29" xfId="0" applyFill="1" applyBorder="1" applyProtection="1">
      <protection locked="0"/>
    </xf>
    <xf numFmtId="0" fontId="48" fillId="2" borderId="29" xfId="0" applyFont="1" applyFill="1" applyBorder="1" applyAlignment="1" applyProtection="1">
      <alignment vertical="center"/>
      <protection locked="0"/>
    </xf>
    <xf numFmtId="0" fontId="49" fillId="2" borderId="29" xfId="0" applyFont="1" applyFill="1" applyBorder="1" applyAlignment="1" applyProtection="1">
      <alignment vertical="center"/>
      <protection locked="0"/>
    </xf>
    <xf numFmtId="0" fontId="0" fillId="2" borderId="31" xfId="0" applyFill="1" applyBorder="1" applyProtection="1">
      <protection locked="0"/>
    </xf>
    <xf numFmtId="0" fontId="0" fillId="2" borderId="4" xfId="0" applyFill="1" applyBorder="1" applyProtection="1">
      <protection locked="0"/>
    </xf>
    <xf numFmtId="0" fontId="0" fillId="0" borderId="0" xfId="0" applyBorder="1" applyAlignment="1" applyProtection="1">
      <alignment horizontal="center"/>
      <protection locked="0"/>
    </xf>
    <xf numFmtId="0" fontId="29" fillId="2" borderId="32" xfId="0" applyFont="1" applyFill="1" applyBorder="1" applyProtection="1">
      <protection locked="0"/>
    </xf>
    <xf numFmtId="0" fontId="26" fillId="2" borderId="0" xfId="0" applyFont="1" applyFill="1" applyBorder="1" applyProtection="1">
      <protection locked="0"/>
    </xf>
    <xf numFmtId="0" fontId="29" fillId="2" borderId="0" xfId="0" applyFont="1" applyFill="1" applyBorder="1" applyProtection="1">
      <protection locked="0"/>
    </xf>
    <xf numFmtId="0" fontId="50" fillId="2" borderId="0" xfId="0" applyFont="1" applyFill="1" applyBorder="1" applyAlignment="1" applyProtection="1">
      <alignment horizontal="right" vertical="center"/>
      <protection locked="0"/>
    </xf>
    <xf numFmtId="0" fontId="51" fillId="2" borderId="0" xfId="0" applyFont="1" applyFill="1" applyBorder="1" applyAlignment="1" applyProtection="1">
      <alignment horizontal="left" vertical="center"/>
      <protection locked="0"/>
    </xf>
    <xf numFmtId="0" fontId="30" fillId="2" borderId="32" xfId="0" applyFont="1" applyFill="1" applyBorder="1" applyAlignment="1" applyProtection="1">
      <alignment horizontal="right" vertical="center"/>
      <protection locked="0"/>
    </xf>
    <xf numFmtId="0" fontId="29" fillId="0" borderId="0" xfId="0" applyFont="1" applyBorder="1" applyProtection="1">
      <protection locked="0"/>
    </xf>
    <xf numFmtId="0" fontId="43" fillId="0" borderId="0" xfId="0" applyFont="1" applyBorder="1" applyAlignment="1" applyProtection="1">
      <protection locked="0"/>
    </xf>
    <xf numFmtId="14" fontId="33" fillId="6" borderId="0" xfId="0" applyNumberFormat="1" applyFont="1" applyFill="1" applyBorder="1" applyAlignment="1" applyProtection="1">
      <alignment horizontal="left"/>
      <protection locked="0"/>
    </xf>
    <xf numFmtId="0" fontId="29" fillId="0" borderId="32" xfId="0" applyFont="1" applyBorder="1" applyProtection="1">
      <protection locked="0"/>
    </xf>
    <xf numFmtId="0" fontId="0" fillId="0" borderId="32" xfId="0" applyBorder="1" applyProtection="1">
      <protection locked="0"/>
    </xf>
    <xf numFmtId="0" fontId="31" fillId="4" borderId="30" xfId="0" applyFont="1" applyFill="1" applyBorder="1" applyProtection="1">
      <protection locked="0"/>
    </xf>
    <xf numFmtId="0" fontId="0" fillId="4" borderId="29" xfId="0" applyFill="1" applyBorder="1" applyProtection="1">
      <protection locked="0"/>
    </xf>
    <xf numFmtId="0" fontId="0" fillId="3" borderId="33" xfId="0" applyFill="1" applyBorder="1" applyProtection="1">
      <protection locked="0"/>
    </xf>
    <xf numFmtId="0" fontId="0" fillId="3" borderId="29" xfId="0" applyFill="1" applyBorder="1" applyProtection="1">
      <protection locked="0"/>
    </xf>
    <xf numFmtId="0" fontId="31" fillId="3" borderId="29" xfId="0" applyFont="1" applyFill="1" applyBorder="1" applyAlignment="1" applyProtection="1">
      <alignment horizontal="left"/>
      <protection locked="0"/>
    </xf>
    <xf numFmtId="0" fontId="0" fillId="3" borderId="31" xfId="0" applyFill="1" applyBorder="1" applyProtection="1">
      <protection locked="0"/>
    </xf>
    <xf numFmtId="0" fontId="32" fillId="4" borderId="4" xfId="0" applyFont="1" applyFill="1" applyBorder="1" applyAlignment="1" applyProtection="1">
      <alignment horizontal="left" indent="1"/>
      <protection locked="0"/>
    </xf>
    <xf numFmtId="0" fontId="0" fillId="3" borderId="32" xfId="0" applyFill="1" applyBorder="1" applyProtection="1">
      <protection locked="0"/>
    </xf>
    <xf numFmtId="0" fontId="31" fillId="4" borderId="4" xfId="0" applyFont="1" applyFill="1" applyBorder="1" applyAlignment="1" applyProtection="1">
      <alignment horizontal="left" indent="1"/>
      <protection locked="0"/>
    </xf>
    <xf numFmtId="0" fontId="34" fillId="4" borderId="4" xfId="0" applyFont="1" applyFill="1" applyBorder="1" applyAlignment="1" applyProtection="1">
      <alignment horizontal="left" indent="1"/>
      <protection locked="0"/>
    </xf>
    <xf numFmtId="0" fontId="34" fillId="4" borderId="34" xfId="0" applyFont="1" applyFill="1" applyBorder="1" applyAlignment="1" applyProtection="1">
      <alignment horizontal="left" indent="1"/>
      <protection locked="0"/>
    </xf>
    <xf numFmtId="1" fontId="0" fillId="4" borderId="35" xfId="0" applyNumberFormat="1" applyFill="1" applyBorder="1" applyAlignment="1" applyProtection="1">
      <alignment horizontal="left"/>
      <protection locked="0"/>
    </xf>
    <xf numFmtId="0" fontId="0" fillId="3" borderId="36" xfId="0" applyFill="1" applyBorder="1" applyProtection="1">
      <protection locked="0"/>
    </xf>
    <xf numFmtId="0" fontId="0" fillId="3" borderId="35" xfId="0" applyFill="1" applyBorder="1" applyProtection="1">
      <protection locked="0"/>
    </xf>
    <xf numFmtId="0" fontId="31" fillId="3" borderId="35" xfId="0" applyFont="1" applyFill="1" applyBorder="1" applyAlignment="1" applyProtection="1">
      <alignment vertical="top" wrapText="1"/>
      <protection locked="0"/>
    </xf>
    <xf numFmtId="0" fontId="35" fillId="0" borderId="0" xfId="0" applyFont="1" applyBorder="1" applyProtection="1">
      <protection locked="0"/>
    </xf>
    <xf numFmtId="0" fontId="0" fillId="0" borderId="0" xfId="0" applyFill="1" applyBorder="1" applyAlignment="1" applyProtection="1">
      <alignment horizontal="left" vertical="top" wrapText="1"/>
      <protection locked="0"/>
    </xf>
    <xf numFmtId="0" fontId="31" fillId="5" borderId="9" xfId="0" applyFont="1" applyFill="1" applyBorder="1" applyAlignment="1" applyProtection="1">
      <alignment horizontal="center" vertical="center"/>
      <protection locked="0"/>
    </xf>
    <xf numFmtId="0" fontId="37" fillId="5" borderId="9" xfId="0" applyFont="1" applyFill="1" applyBorder="1" applyAlignment="1" applyProtection="1">
      <alignment horizontal="center" vertical="center"/>
      <protection locked="0"/>
    </xf>
    <xf numFmtId="0" fontId="31" fillId="0" borderId="5" xfId="0" applyFont="1" applyBorder="1" applyAlignment="1" applyProtection="1">
      <alignment horizontal="left"/>
      <protection locked="0"/>
    </xf>
    <xf numFmtId="0" fontId="31" fillId="0" borderId="2" xfId="0" applyFont="1" applyBorder="1" applyAlignment="1" applyProtection="1">
      <alignment horizontal="left"/>
      <protection locked="0"/>
    </xf>
    <xf numFmtId="0" fontId="31" fillId="0" borderId="2" xfId="0" applyFont="1" applyBorder="1" applyAlignment="1" applyProtection="1">
      <alignment horizontal="right"/>
      <protection locked="0"/>
    </xf>
    <xf numFmtId="0" fontId="31" fillId="0" borderId="2" xfId="0" applyFont="1" applyBorder="1" applyAlignment="1" applyProtection="1">
      <alignment horizontal="center"/>
      <protection locked="0"/>
    </xf>
    <xf numFmtId="0" fontId="31" fillId="0" borderId="6" xfId="0" applyFont="1" applyBorder="1" applyAlignment="1" applyProtection="1">
      <alignment horizontal="center"/>
      <protection locked="0"/>
    </xf>
    <xf numFmtId="49" fontId="0" fillId="0" borderId="13"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protection locked="0"/>
    </xf>
    <xf numFmtId="2" fontId="0" fillId="0" borderId="13" xfId="0" applyNumberFormat="1" applyBorder="1" applyAlignment="1" applyProtection="1">
      <alignment vertical="center" wrapText="1"/>
      <protection locked="0"/>
    </xf>
    <xf numFmtId="167" fontId="0" fillId="0" borderId="19" xfId="0" applyNumberFormat="1" applyBorder="1" applyAlignment="1" applyProtection="1">
      <alignment horizontal="right" vertical="center" wrapText="1"/>
      <protection locked="0"/>
    </xf>
    <xf numFmtId="9" fontId="6" fillId="0" borderId="13" xfId="7" applyFont="1" applyBorder="1" applyAlignment="1" applyProtection="1">
      <alignment horizontal="right" vertical="center" wrapText="1"/>
      <protection locked="0"/>
    </xf>
    <xf numFmtId="4" fontId="0" fillId="0" borderId="13" xfId="0" applyNumberFormat="1" applyBorder="1" applyAlignment="1" applyProtection="1">
      <alignment horizontal="right" vertical="center" wrapText="1"/>
    </xf>
    <xf numFmtId="0" fontId="0" fillId="3" borderId="10" xfId="0" applyFill="1" applyBorder="1" applyAlignment="1" applyProtection="1">
      <alignment horizontal="center" vertical="center"/>
      <protection locked="0"/>
    </xf>
    <xf numFmtId="49" fontId="0" fillId="0" borderId="13" xfId="0" applyNumberFormat="1" applyBorder="1" applyAlignment="1" applyProtection="1">
      <alignment horizontal="center" vertical="center" wrapText="1"/>
      <protection locked="0"/>
    </xf>
    <xf numFmtId="0" fontId="20" fillId="0" borderId="3" xfId="0" applyFont="1" applyBorder="1" applyAlignment="1" applyProtection="1">
      <alignment horizontal="center" vertical="center"/>
      <protection locked="0"/>
    </xf>
    <xf numFmtId="4" fontId="0" fillId="0" borderId="13" xfId="0" applyNumberFormat="1" applyBorder="1" applyAlignment="1" applyProtection="1">
      <alignment horizontal="center" vertical="center" wrapText="1"/>
    </xf>
    <xf numFmtId="49" fontId="0" fillId="0" borderId="37" xfId="0" applyNumberForma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2" fontId="0" fillId="0" borderId="37" xfId="0" applyNumberFormat="1" applyBorder="1" applyAlignment="1" applyProtection="1">
      <alignment horizontal="center" vertical="center" wrapText="1"/>
      <protection locked="0"/>
    </xf>
    <xf numFmtId="167" fontId="0" fillId="0" borderId="8" xfId="0" applyNumberFormat="1" applyBorder="1" applyAlignment="1" applyProtection="1">
      <alignment horizontal="center" vertical="center" wrapText="1"/>
      <protection locked="0"/>
    </xf>
    <xf numFmtId="9" fontId="6" fillId="0" borderId="37" xfId="7" applyFont="1" applyBorder="1" applyAlignment="1" applyProtection="1">
      <alignment horizontal="center" vertical="center" wrapText="1"/>
      <protection locked="0"/>
    </xf>
    <xf numFmtId="4" fontId="0" fillId="0" borderId="37" xfId="0" applyNumberFormat="1" applyBorder="1" applyAlignment="1" applyProtection="1">
      <alignment horizontal="center" vertical="center" wrapText="1"/>
    </xf>
    <xf numFmtId="0" fontId="0" fillId="0" borderId="26" xfId="0" applyBorder="1" applyProtection="1">
      <protection locked="0"/>
    </xf>
    <xf numFmtId="4" fontId="39" fillId="0" borderId="9" xfId="0" applyNumberFormat="1" applyFont="1" applyBorder="1" applyAlignment="1" applyProtection="1">
      <alignment horizontal="center" vertical="center"/>
      <protection locked="0"/>
    </xf>
    <xf numFmtId="4" fontId="39" fillId="3" borderId="9" xfId="0" applyNumberFormat="1" applyFont="1" applyFill="1" applyBorder="1" applyAlignment="1" applyProtection="1">
      <alignment horizontal="center" vertical="center"/>
    </xf>
    <xf numFmtId="4" fontId="39" fillId="0" borderId="0" xfId="0" applyNumberFormat="1" applyFont="1" applyBorder="1" applyAlignment="1" applyProtection="1">
      <alignment horizontal="center" vertical="center"/>
      <protection locked="0"/>
    </xf>
    <xf numFmtId="4" fontId="39" fillId="0" borderId="0" xfId="0" applyNumberFormat="1" applyFont="1" applyBorder="1" applyAlignment="1" applyProtection="1">
      <alignment horizontal="center" vertical="center"/>
    </xf>
    <xf numFmtId="4" fontId="40" fillId="3" borderId="38" xfId="0" applyNumberFormat="1" applyFont="1" applyFill="1" applyBorder="1" applyAlignment="1" applyProtection="1">
      <alignment horizontal="center" vertical="center"/>
    </xf>
    <xf numFmtId="0" fontId="42" fillId="0" borderId="0" xfId="0" applyFont="1" applyBorder="1" applyProtection="1">
      <protection locked="0"/>
    </xf>
    <xf numFmtId="0" fontId="45" fillId="0" borderId="0" xfId="0" applyFont="1" applyBorder="1" applyProtection="1">
      <protection locked="0"/>
    </xf>
    <xf numFmtId="0" fontId="0" fillId="0" borderId="0" xfId="0" applyBorder="1" applyAlignment="1" applyProtection="1">
      <protection locked="0"/>
    </xf>
    <xf numFmtId="0" fontId="0" fillId="0" borderId="34" xfId="0" applyBorder="1" applyProtection="1">
      <protection locked="0"/>
    </xf>
    <xf numFmtId="0" fontId="0" fillId="0" borderId="35" xfId="0" applyBorder="1" applyProtection="1">
      <protection locked="0"/>
    </xf>
    <xf numFmtId="0" fontId="0" fillId="0" borderId="39" xfId="0" applyBorder="1" applyProtection="1">
      <protection locked="0"/>
    </xf>
    <xf numFmtId="0" fontId="0" fillId="3" borderId="0" xfId="0" applyFont="1" applyFill="1" applyBorder="1" applyAlignment="1" applyProtection="1">
      <alignment wrapText="1"/>
      <protection locked="0"/>
    </xf>
    <xf numFmtId="0" fontId="0" fillId="3" borderId="32" xfId="0" applyFont="1" applyFill="1" applyBorder="1" applyAlignment="1" applyProtection="1">
      <alignment wrapText="1"/>
      <protection locked="0"/>
    </xf>
    <xf numFmtId="6" fontId="0" fillId="0" borderId="0" xfId="0" applyNumberFormat="1" applyBorder="1" applyAlignment="1" applyProtection="1">
      <alignment horizontal="left" vertical="center"/>
      <protection locked="0"/>
    </xf>
    <xf numFmtId="2" fontId="6" fillId="0" borderId="0" xfId="7" applyNumberFormat="1" applyFont="1" applyAlignment="1">
      <alignment horizontal="right" indent="1"/>
    </xf>
    <xf numFmtId="2" fontId="26" fillId="0" borderId="0" xfId="7" applyNumberFormat="1" applyFont="1" applyFill="1" applyAlignment="1">
      <alignment horizontal="center"/>
    </xf>
    <xf numFmtId="0" fontId="19" fillId="2" borderId="0" xfId="0" applyFont="1" applyFill="1" applyBorder="1" applyAlignment="1">
      <alignment vertical="center" wrapText="1"/>
    </xf>
    <xf numFmtId="14" fontId="24" fillId="3" borderId="0" xfId="0" applyNumberFormat="1" applyFont="1" applyFill="1" applyBorder="1" applyAlignment="1">
      <alignment horizontal="center" vertical="center"/>
    </xf>
    <xf numFmtId="14" fontId="19" fillId="2" borderId="0" xfId="0" applyNumberFormat="1" applyFont="1" applyFill="1" applyBorder="1" applyAlignment="1">
      <alignment vertical="center"/>
    </xf>
    <xf numFmtId="0" fontId="19" fillId="0" borderId="9" xfId="0" applyFont="1" applyBorder="1" applyAlignment="1">
      <alignment horizontal="center" vertical="center"/>
    </xf>
    <xf numFmtId="0" fontId="19" fillId="0" borderId="9" xfId="0" applyFont="1" applyBorder="1" applyAlignment="1">
      <alignment vertical="center"/>
    </xf>
    <xf numFmtId="0" fontId="19" fillId="3" borderId="9" xfId="0" applyFont="1" applyFill="1" applyBorder="1" applyAlignment="1">
      <alignment vertical="center"/>
    </xf>
    <xf numFmtId="0" fontId="19" fillId="7" borderId="9" xfId="0" applyFont="1" applyFill="1" applyBorder="1" applyAlignment="1">
      <alignment vertical="center"/>
    </xf>
    <xf numFmtId="0" fontId="19" fillId="4" borderId="9" xfId="0" applyFont="1" applyFill="1" applyBorder="1" applyAlignment="1">
      <alignment horizontal="center" vertical="center"/>
    </xf>
    <xf numFmtId="0" fontId="25" fillId="4" borderId="9" xfId="0" applyFont="1" applyFill="1" applyBorder="1" applyAlignment="1">
      <alignment horizontal="center" vertical="center"/>
    </xf>
    <xf numFmtId="0" fontId="0" fillId="4" borderId="9" xfId="0" applyFill="1" applyBorder="1" applyAlignment="1">
      <alignment vertical="center"/>
    </xf>
    <xf numFmtId="0" fontId="18" fillId="3" borderId="39" xfId="0" applyFont="1" applyFill="1" applyBorder="1" applyAlignment="1" applyProtection="1">
      <alignment horizontal="left"/>
      <protection locked="0"/>
    </xf>
    <xf numFmtId="14" fontId="52" fillId="6" borderId="0" xfId="0" applyNumberFormat="1" applyFont="1" applyFill="1" applyBorder="1" applyAlignment="1" applyProtection="1">
      <alignment horizontal="left"/>
      <protection locked="0"/>
    </xf>
    <xf numFmtId="0" fontId="18" fillId="0" borderId="0" xfId="0" applyFont="1" applyAlignment="1">
      <alignment horizontal="left" vertical="center"/>
    </xf>
    <xf numFmtId="0" fontId="19" fillId="0" borderId="0" xfId="0" applyFont="1" applyAlignment="1">
      <alignment horizontal="center" vertical="center"/>
    </xf>
    <xf numFmtId="0" fontId="0" fillId="0" borderId="0" xfId="0"/>
    <xf numFmtId="0" fontId="53" fillId="0" borderId="0" xfId="0" applyFont="1" applyAlignment="1">
      <alignment vertical="center"/>
    </xf>
    <xf numFmtId="0" fontId="54" fillId="0" borderId="0" xfId="0" applyFont="1" applyAlignment="1">
      <alignment vertical="center"/>
    </xf>
    <xf numFmtId="2" fontId="0" fillId="0" borderId="0" xfId="0" applyNumberFormat="1" applyAlignment="1">
      <alignment horizontal="right" vertical="center"/>
    </xf>
    <xf numFmtId="0" fontId="0" fillId="0" borderId="0" xfId="0" applyAlignment="1">
      <alignment horizontal="left" indent="1"/>
    </xf>
    <xf numFmtId="2" fontId="6" fillId="0" borderId="0" xfId="7" applyNumberFormat="1" applyFont="1" applyAlignment="1">
      <alignment horizontal="center"/>
    </xf>
    <xf numFmtId="2" fontId="26" fillId="0" borderId="0" xfId="0" applyNumberFormat="1" applyFont="1" applyFill="1" applyAlignment="1">
      <alignment horizontal="center"/>
    </xf>
    <xf numFmtId="0" fontId="55" fillId="0" borderId="0" xfId="0" applyFont="1"/>
    <xf numFmtId="0" fontId="33" fillId="3" borderId="41" xfId="0" applyFont="1" applyFill="1" applyBorder="1" applyAlignment="1">
      <alignment vertical="center"/>
    </xf>
    <xf numFmtId="0" fontId="33" fillId="3" borderId="42" xfId="0" applyFont="1" applyFill="1" applyBorder="1" applyAlignment="1">
      <alignment vertical="center" wrapText="1"/>
    </xf>
    <xf numFmtId="2" fontId="33" fillId="3" borderId="42" xfId="0" applyNumberFormat="1" applyFont="1" applyFill="1" applyBorder="1" applyAlignment="1">
      <alignment horizontal="right" vertical="center" wrapText="1"/>
    </xf>
    <xf numFmtId="0" fontId="33" fillId="3" borderId="42" xfId="0" applyFont="1" applyFill="1" applyBorder="1" applyAlignment="1">
      <alignment horizontal="left" vertical="center" wrapText="1" indent="1"/>
    </xf>
    <xf numFmtId="0" fontId="0" fillId="0" borderId="0" xfId="0" applyBorder="1"/>
    <xf numFmtId="2" fontId="33" fillId="3" borderId="42" xfId="7" applyNumberFormat="1" applyFont="1" applyFill="1" applyBorder="1" applyAlignment="1">
      <alignment horizontal="center" vertical="center" wrapText="1"/>
    </xf>
    <xf numFmtId="2" fontId="56" fillId="3" borderId="42" xfId="7" applyNumberFormat="1" applyFont="1" applyFill="1" applyBorder="1" applyAlignment="1">
      <alignment horizontal="center" vertical="center" wrapText="1"/>
    </xf>
    <xf numFmtId="2" fontId="6" fillId="8" borderId="40" xfId="7" applyNumberFormat="1" applyFont="1" applyFill="1" applyBorder="1" applyAlignment="1" applyProtection="1">
      <alignment horizontal="right" vertical="center" indent="1"/>
      <protection locked="0"/>
    </xf>
    <xf numFmtId="2" fontId="26" fillId="0" borderId="40" xfId="7" applyNumberFormat="1" applyFont="1" applyFill="1" applyBorder="1" applyAlignment="1">
      <alignment horizontal="center" vertical="center"/>
    </xf>
    <xf numFmtId="2" fontId="0" fillId="0" borderId="0" xfId="0" applyNumberFormat="1" applyAlignment="1">
      <alignment horizontal="right" vertical="center" indent="1"/>
    </xf>
    <xf numFmtId="0" fontId="0" fillId="2" borderId="40" xfId="0" applyFill="1" applyBorder="1" applyAlignment="1">
      <alignment horizontal="left" vertical="center" indent="1"/>
    </xf>
    <xf numFmtId="0" fontId="0" fillId="2" borderId="40" xfId="0" applyFill="1" applyBorder="1" applyAlignment="1" applyProtection="1">
      <alignment vertical="center"/>
      <protection locked="0"/>
    </xf>
    <xf numFmtId="49" fontId="25" fillId="2" borderId="40" xfId="0" applyNumberFormat="1" applyFont="1" applyFill="1" applyBorder="1" applyAlignment="1" applyProtection="1">
      <alignment horizontal="left" vertical="center" indent="1"/>
      <protection locked="0"/>
    </xf>
    <xf numFmtId="44" fontId="0" fillId="2" borderId="40" xfId="0" applyNumberFormat="1" applyFill="1" applyBorder="1" applyAlignment="1" applyProtection="1">
      <alignment horizontal="right" vertical="center" indent="1"/>
      <protection locked="0"/>
    </xf>
    <xf numFmtId="2" fontId="6" fillId="8" borderId="40" xfId="7" applyNumberFormat="1" applyFont="1" applyFill="1" applyBorder="1" applyAlignment="1" applyProtection="1">
      <alignment horizontal="center" vertical="center"/>
      <protection locked="0"/>
    </xf>
    <xf numFmtId="14" fontId="0" fillId="0" borderId="0" xfId="0" applyNumberFormat="1"/>
    <xf numFmtId="0" fontId="20" fillId="0" borderId="0" xfId="0" applyFont="1"/>
    <xf numFmtId="0" fontId="0" fillId="8" borderId="0" xfId="0" applyFill="1"/>
    <xf numFmtId="0" fontId="0" fillId="2" borderId="0" xfId="0" applyFill="1"/>
    <xf numFmtId="9" fontId="0" fillId="0" borderId="0" xfId="0" applyNumberFormat="1"/>
    <xf numFmtId="2" fontId="6" fillId="8" borderId="0" xfId="7" applyNumberFormat="1" applyFont="1" applyFill="1" applyAlignment="1">
      <alignment horizontal="right" indent="1"/>
    </xf>
    <xf numFmtId="0" fontId="0" fillId="9" borderId="40" xfId="0" applyFill="1" applyBorder="1" applyAlignment="1" applyProtection="1">
      <alignment vertical="center"/>
      <protection locked="0"/>
    </xf>
    <xf numFmtId="44" fontId="0" fillId="9" borderId="40" xfId="0" applyNumberFormat="1" applyFill="1" applyBorder="1" applyAlignment="1" applyProtection="1">
      <alignment horizontal="right" vertical="center" indent="1"/>
      <protection locked="0"/>
    </xf>
    <xf numFmtId="49" fontId="25" fillId="9" borderId="40" xfId="0" applyNumberFormat="1" applyFont="1" applyFill="1" applyBorder="1" applyAlignment="1" applyProtection="1">
      <alignment horizontal="left" vertical="center" indent="1"/>
      <protection locked="0"/>
    </xf>
    <xf numFmtId="44" fontId="0" fillId="10" borderId="40" xfId="0" applyNumberFormat="1" applyFill="1" applyBorder="1" applyAlignment="1" applyProtection="1">
      <alignment horizontal="right" vertical="center" indent="1"/>
      <protection locked="0"/>
    </xf>
    <xf numFmtId="49" fontId="25" fillId="10" borderId="40" xfId="0" applyNumberFormat="1" applyFont="1" applyFill="1" applyBorder="1" applyAlignment="1" applyProtection="1">
      <alignment horizontal="left" vertical="center" indent="1"/>
      <protection locked="0"/>
    </xf>
    <xf numFmtId="0" fontId="0" fillId="11" borderId="40" xfId="0" applyFill="1" applyBorder="1" applyAlignment="1" applyProtection="1">
      <alignment vertical="center"/>
      <protection locked="0"/>
    </xf>
    <xf numFmtId="44" fontId="0" fillId="11" borderId="40" xfId="0" applyNumberFormat="1" applyFill="1" applyBorder="1" applyAlignment="1" applyProtection="1">
      <alignment horizontal="right" vertical="center" indent="1"/>
      <protection locked="0"/>
    </xf>
    <xf numFmtId="49" fontId="25" fillId="11" borderId="40" xfId="0" applyNumberFormat="1" applyFont="1" applyFill="1" applyBorder="1" applyAlignment="1" applyProtection="1">
      <alignment horizontal="left" vertical="center" indent="1"/>
      <protection locked="0"/>
    </xf>
    <xf numFmtId="0" fontId="25" fillId="11" borderId="40" xfId="0" applyFont="1" applyFill="1" applyBorder="1" applyAlignment="1" applyProtection="1">
      <alignment vertical="center"/>
      <protection locked="0"/>
    </xf>
    <xf numFmtId="0" fontId="0" fillId="12" borderId="40" xfId="0" applyFill="1" applyBorder="1" applyAlignment="1" applyProtection="1">
      <alignment vertical="center"/>
      <protection locked="0"/>
    </xf>
    <xf numFmtId="44" fontId="0" fillId="12" borderId="40" xfId="0" applyNumberFormat="1" applyFill="1" applyBorder="1" applyAlignment="1" applyProtection="1">
      <alignment horizontal="right" vertical="center" indent="1"/>
      <protection locked="0"/>
    </xf>
    <xf numFmtId="49" fontId="25" fillId="12" borderId="40" xfId="0" applyNumberFormat="1" applyFont="1" applyFill="1" applyBorder="1" applyAlignment="1" applyProtection="1">
      <alignment horizontal="left" vertical="center" indent="1"/>
      <protection locked="0"/>
    </xf>
    <xf numFmtId="0" fontId="20" fillId="10" borderId="40" xfId="0" applyFont="1" applyFill="1" applyBorder="1" applyAlignment="1" applyProtection="1">
      <alignment vertical="center"/>
      <protection locked="0"/>
    </xf>
    <xf numFmtId="0" fontId="0" fillId="13" borderId="40" xfId="0" applyFill="1" applyBorder="1" applyAlignment="1" applyProtection="1">
      <alignment vertical="center"/>
      <protection locked="0"/>
    </xf>
    <xf numFmtId="44" fontId="0" fillId="13" borderId="40" xfId="0" applyNumberFormat="1" applyFill="1" applyBorder="1" applyAlignment="1" applyProtection="1">
      <alignment horizontal="right" vertical="center" indent="1"/>
      <protection locked="0"/>
    </xf>
    <xf numFmtId="49" fontId="25" fillId="13" borderId="40" xfId="0" applyNumberFormat="1" applyFont="1" applyFill="1" applyBorder="1" applyAlignment="1" applyProtection="1">
      <alignment horizontal="left" vertical="center" indent="1"/>
      <protection locked="0"/>
    </xf>
    <xf numFmtId="0" fontId="0" fillId="15" borderId="40" xfId="0" applyFill="1" applyBorder="1" applyAlignment="1" applyProtection="1">
      <alignment vertical="center"/>
      <protection locked="0"/>
    </xf>
    <xf numFmtId="44" fontId="0" fillId="15" borderId="40" xfId="0" applyNumberFormat="1" applyFill="1" applyBorder="1" applyAlignment="1" applyProtection="1">
      <alignment horizontal="right" vertical="center" indent="1"/>
      <protection locked="0"/>
    </xf>
    <xf numFmtId="49" fontId="25" fillId="15" borderId="40" xfId="0" applyNumberFormat="1" applyFont="1" applyFill="1" applyBorder="1" applyAlignment="1" applyProtection="1">
      <alignment horizontal="left" vertical="center" indent="1"/>
      <protection locked="0"/>
    </xf>
    <xf numFmtId="2" fontId="0" fillId="11" borderId="40" xfId="0" applyNumberFormat="1" applyFill="1" applyBorder="1" applyAlignment="1" applyProtection="1">
      <alignment horizontal="right" vertical="center" indent="1"/>
      <protection locked="0"/>
    </xf>
    <xf numFmtId="0" fontId="0" fillId="11" borderId="0" xfId="0" applyFill="1"/>
    <xf numFmtId="2" fontId="0" fillId="11" borderId="0" xfId="0" applyNumberFormat="1" applyFill="1" applyAlignment="1">
      <alignment horizontal="right" vertical="center" indent="1"/>
    </xf>
    <xf numFmtId="0" fontId="0" fillId="11" borderId="0" xfId="0" applyFill="1" applyAlignment="1">
      <alignment horizontal="left" indent="1"/>
    </xf>
    <xf numFmtId="0" fontId="0" fillId="13" borderId="0" xfId="0" applyFill="1"/>
    <xf numFmtId="2" fontId="0" fillId="13" borderId="0" xfId="0" applyNumberFormat="1" applyFill="1" applyAlignment="1">
      <alignment horizontal="right" vertical="center" indent="1"/>
    </xf>
    <xf numFmtId="0" fontId="0" fillId="13" borderId="0" xfId="0" applyFill="1" applyAlignment="1">
      <alignment horizontal="left" indent="1"/>
    </xf>
    <xf numFmtId="0" fontId="19" fillId="2" borderId="0" xfId="0" applyFont="1" applyFill="1" applyBorder="1" applyAlignment="1">
      <alignment horizontal="center" vertical="center"/>
    </xf>
    <xf numFmtId="0" fontId="0" fillId="2" borderId="0" xfId="0" applyFill="1" applyAlignment="1">
      <alignment horizontal="left" vertical="center"/>
    </xf>
    <xf numFmtId="0" fontId="19" fillId="0" borderId="0" xfId="0" applyFont="1" applyAlignment="1">
      <alignment horizontal="center" vertical="center"/>
    </xf>
    <xf numFmtId="0" fontId="20" fillId="2" borderId="0" xfId="0" applyFont="1" applyFill="1" applyAlignment="1">
      <alignment horizontal="left" vertical="center"/>
    </xf>
    <xf numFmtId="0" fontId="19" fillId="4" borderId="0" xfId="0" applyFont="1" applyFill="1" applyAlignment="1">
      <alignment horizontal="left" vertical="center"/>
    </xf>
    <xf numFmtId="0" fontId="19" fillId="2" borderId="0" xfId="0" applyFont="1" applyFill="1" applyBorder="1" applyAlignment="1">
      <alignment horizontal="center" vertical="center" wrapText="1"/>
    </xf>
    <xf numFmtId="0" fontId="0" fillId="0" borderId="0" xfId="0" applyAlignment="1" applyProtection="1">
      <alignment horizontal="center"/>
      <protection locked="0"/>
    </xf>
    <xf numFmtId="0" fontId="23" fillId="2" borderId="0" xfId="0" applyFont="1" applyFill="1" applyBorder="1" applyAlignment="1">
      <alignment horizontal="center" vertical="center" wrapText="1"/>
    </xf>
    <xf numFmtId="14" fontId="19" fillId="2" borderId="0" xfId="0" applyNumberFormat="1" applyFont="1" applyFill="1" applyAlignment="1">
      <alignment vertical="center"/>
    </xf>
    <xf numFmtId="14" fontId="19" fillId="2" borderId="0" xfId="0" applyNumberFormat="1" applyFont="1" applyFill="1" applyBorder="1" applyAlignment="1">
      <alignment horizontal="center" vertical="center"/>
    </xf>
    <xf numFmtId="164" fontId="19" fillId="2" borderId="0" xfId="0" applyNumberFormat="1" applyFont="1" applyFill="1" applyBorder="1" applyAlignment="1">
      <alignment horizontal="center" vertical="center"/>
    </xf>
    <xf numFmtId="0" fontId="19" fillId="7" borderId="9" xfId="0" applyFont="1" applyFill="1" applyBorder="1" applyAlignment="1">
      <alignment horizontal="center" vertical="center"/>
    </xf>
    <xf numFmtId="0" fontId="19" fillId="7" borderId="0" xfId="0" applyFont="1" applyFill="1" applyAlignment="1">
      <alignment vertical="center"/>
    </xf>
    <xf numFmtId="0" fontId="19" fillId="2" borderId="9" xfId="0" applyFont="1" applyFill="1" applyBorder="1" applyAlignment="1">
      <alignment vertical="center"/>
    </xf>
    <xf numFmtId="0" fontId="19" fillId="3" borderId="0" xfId="0" applyFont="1" applyFill="1" applyBorder="1" applyAlignment="1">
      <alignment vertical="center"/>
    </xf>
    <xf numFmtId="0" fontId="19" fillId="4" borderId="0" xfId="0" applyFont="1" applyFill="1" applyBorder="1" applyAlignment="1">
      <alignment vertical="center"/>
    </xf>
    <xf numFmtId="6" fontId="19" fillId="2" borderId="0" xfId="0" applyNumberFormat="1" applyFont="1" applyFill="1" applyBorder="1" applyAlignment="1">
      <alignment horizontal="center" vertical="center"/>
    </xf>
    <xf numFmtId="6" fontId="19" fillId="2" borderId="0" xfId="0" applyNumberFormat="1" applyFont="1" applyFill="1" applyBorder="1" applyAlignment="1">
      <alignment vertical="center"/>
    </xf>
    <xf numFmtId="0" fontId="19" fillId="2" borderId="0" xfId="0" applyFont="1" applyFill="1" applyBorder="1" applyAlignment="1">
      <alignment horizontal="center"/>
    </xf>
    <xf numFmtId="0" fontId="19" fillId="2" borderId="0" xfId="0" applyFont="1" applyFill="1" applyBorder="1" applyAlignment="1">
      <alignment horizontal="left"/>
    </xf>
    <xf numFmtId="14" fontId="19" fillId="2" borderId="0" xfId="0" applyNumberFormat="1" applyFont="1" applyFill="1" applyBorder="1" applyAlignment="1">
      <alignment horizontal="center"/>
    </xf>
    <xf numFmtId="0" fontId="23" fillId="2" borderId="0" xfId="0" applyFont="1" applyFill="1" applyBorder="1" applyAlignment="1">
      <alignment vertical="center"/>
    </xf>
    <xf numFmtId="0" fontId="0" fillId="12" borderId="0" xfId="0" applyFill="1"/>
    <xf numFmtId="2" fontId="0" fillId="12" borderId="0" xfId="0" applyNumberFormat="1" applyFill="1" applyAlignment="1">
      <alignment horizontal="right" vertical="center" indent="1"/>
    </xf>
    <xf numFmtId="0" fontId="0" fillId="12" borderId="0" xfId="0" applyFill="1" applyAlignment="1">
      <alignment horizontal="left" indent="1"/>
    </xf>
    <xf numFmtId="0" fontId="0" fillId="16" borderId="0" xfId="0" applyFill="1"/>
    <xf numFmtId="2" fontId="0" fillId="16" borderId="0" xfId="0" applyNumberFormat="1" applyFill="1" applyAlignment="1">
      <alignment horizontal="right" vertical="center" indent="1"/>
    </xf>
    <xf numFmtId="0" fontId="0" fillId="16" borderId="0" xfId="0" applyFill="1" applyAlignment="1">
      <alignment horizontal="left" indent="1"/>
    </xf>
    <xf numFmtId="0" fontId="19"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0" fillId="2" borderId="0" xfId="0" applyFill="1" applyBorder="1" applyAlignment="1">
      <alignment horizontal="center" vertical="center"/>
    </xf>
    <xf numFmtId="0" fontId="19" fillId="2" borderId="0" xfId="0" applyFont="1" applyFill="1" applyBorder="1"/>
    <xf numFmtId="0" fontId="52" fillId="2" borderId="0" xfId="0" applyFont="1" applyFill="1" applyBorder="1"/>
    <xf numFmtId="14" fontId="52" fillId="2" borderId="0" xfId="0" applyNumberFormat="1" applyFont="1" applyFill="1" applyBorder="1"/>
    <xf numFmtId="0" fontId="52" fillId="2" borderId="0" xfId="0" applyFont="1" applyFill="1" applyBorder="1" applyAlignment="1">
      <alignment horizontal="center"/>
    </xf>
    <xf numFmtId="0" fontId="52" fillId="2" borderId="0" xfId="0" applyFont="1" applyFill="1" applyBorder="1" applyAlignment="1"/>
    <xf numFmtId="0" fontId="52" fillId="2" borderId="0" xfId="0" applyFont="1" applyFill="1" applyBorder="1" applyAlignment="1">
      <alignment vertical="center"/>
    </xf>
    <xf numFmtId="0" fontId="52" fillId="2" borderId="0" xfId="0" applyFont="1" applyFill="1" applyBorder="1" applyAlignment="1">
      <alignment horizontal="center" vertical="center"/>
    </xf>
    <xf numFmtId="0" fontId="52" fillId="2" borderId="0" xfId="0" applyFont="1" applyFill="1" applyBorder="1" applyAlignment="1">
      <alignment vertical="center" wrapText="1"/>
    </xf>
    <xf numFmtId="14" fontId="19" fillId="2" borderId="0" xfId="0" applyNumberFormat="1" applyFont="1" applyFill="1" applyBorder="1"/>
    <xf numFmtId="0" fontId="18" fillId="4" borderId="0" xfId="0" applyFont="1" applyFill="1" applyBorder="1" applyAlignment="1">
      <alignment vertical="top" wrapText="1"/>
    </xf>
    <xf numFmtId="0" fontId="18" fillId="2" borderId="0" xfId="0" applyFont="1" applyFill="1" applyBorder="1" applyAlignment="1">
      <alignment vertical="top" wrapText="1"/>
    </xf>
    <xf numFmtId="14" fontId="19" fillId="3" borderId="0" xfId="0" applyNumberFormat="1" applyFont="1" applyFill="1" applyAlignment="1">
      <alignment vertical="center"/>
    </xf>
    <xf numFmtId="14" fontId="19" fillId="3" borderId="0" xfId="0" applyNumberFormat="1" applyFont="1" applyFill="1" applyBorder="1" applyAlignment="1">
      <alignment vertical="center"/>
    </xf>
    <xf numFmtId="0" fontId="20" fillId="2" borderId="0" xfId="0" applyFont="1" applyFill="1" applyAlignment="1">
      <alignment horizontal="center" vertical="center"/>
    </xf>
    <xf numFmtId="14" fontId="20" fillId="3" borderId="0" xfId="0" applyNumberFormat="1" applyFont="1" applyFill="1" applyBorder="1" applyAlignment="1">
      <alignment vertical="center"/>
    </xf>
    <xf numFmtId="0" fontId="19" fillId="2" borderId="0" xfId="0" applyFont="1" applyFill="1" applyBorder="1" applyAlignment="1">
      <alignment horizontal="center" vertical="center"/>
    </xf>
    <xf numFmtId="14" fontId="19" fillId="3" borderId="0" xfId="0" applyNumberFormat="1" applyFont="1" applyFill="1" applyBorder="1" applyAlignment="1">
      <alignment horizontal="center" vertical="center"/>
    </xf>
    <xf numFmtId="0" fontId="20" fillId="2" borderId="0" xfId="0" applyFont="1" applyFill="1" applyBorder="1" applyAlignment="1">
      <alignment horizontal="center" vertical="center"/>
    </xf>
    <xf numFmtId="0" fontId="20" fillId="3" borderId="0" xfId="0" applyFont="1" applyFill="1" applyBorder="1" applyAlignment="1">
      <alignment horizontal="center" vertical="center"/>
    </xf>
    <xf numFmtId="14" fontId="59" fillId="3" borderId="0" xfId="0" applyNumberFormat="1" applyFont="1" applyFill="1" applyAlignment="1">
      <alignment vertical="center"/>
    </xf>
    <xf numFmtId="0" fontId="59" fillId="3" borderId="0" xfId="0" applyFont="1" applyFill="1" applyAlignment="1">
      <alignment horizontal="center" vertical="center"/>
    </xf>
    <xf numFmtId="6" fontId="59" fillId="3" borderId="0" xfId="0" applyNumberFormat="1" applyFont="1" applyFill="1" applyAlignment="1">
      <alignment vertical="center"/>
    </xf>
    <xf numFmtId="0" fontId="59" fillId="3" borderId="0" xfId="0" applyFont="1" applyFill="1" applyBorder="1" applyAlignment="1">
      <alignment horizontal="center" vertical="center"/>
    </xf>
    <xf numFmtId="0" fontId="0" fillId="9" borderId="40" xfId="0" applyFill="1" applyBorder="1" applyAlignment="1">
      <alignment horizontal="center" vertical="center"/>
    </xf>
    <xf numFmtId="0" fontId="0" fillId="11" borderId="40" xfId="0" applyFill="1" applyBorder="1" applyAlignment="1">
      <alignment horizontal="center" vertical="center"/>
    </xf>
    <xf numFmtId="0" fontId="0" fillId="12" borderId="40" xfId="0" applyFill="1" applyBorder="1" applyAlignment="1">
      <alignment horizontal="center" vertical="center"/>
    </xf>
    <xf numFmtId="0" fontId="0" fillId="13" borderId="40" xfId="0" applyFill="1" applyBorder="1" applyAlignment="1">
      <alignment horizontal="center" vertical="center"/>
    </xf>
    <xf numFmtId="0" fontId="0" fillId="15" borderId="40" xfId="0" applyFill="1" applyBorder="1" applyAlignment="1">
      <alignment horizontal="center" vertical="center"/>
    </xf>
    <xf numFmtId="0" fontId="0" fillId="3" borderId="0" xfId="0" applyFill="1" applyAlignment="1">
      <alignment horizontal="center"/>
    </xf>
    <xf numFmtId="0" fontId="0" fillId="3" borderId="0" xfId="0" applyFill="1"/>
    <xf numFmtId="2" fontId="0" fillId="3" borderId="0" xfId="0" applyNumberFormat="1" applyFill="1" applyAlignment="1">
      <alignment horizontal="right" vertical="center" indent="1"/>
    </xf>
    <xf numFmtId="0" fontId="0" fillId="3" borderId="0" xfId="0" applyFill="1" applyAlignment="1">
      <alignment horizontal="left" indent="1"/>
    </xf>
    <xf numFmtId="0" fontId="0" fillId="16" borderId="40" xfId="0" applyFill="1" applyBorder="1" applyAlignment="1">
      <alignment horizontal="center" vertical="center"/>
    </xf>
    <xf numFmtId="0" fontId="0" fillId="12" borderId="0" xfId="0" applyFill="1" applyAlignment="1">
      <alignment horizontal="center"/>
    </xf>
    <xf numFmtId="0" fontId="0" fillId="17" borderId="0" xfId="0" applyFill="1" applyAlignment="1">
      <alignment horizontal="center"/>
    </xf>
    <xf numFmtId="0" fontId="0" fillId="17" borderId="0" xfId="0" applyFill="1"/>
    <xf numFmtId="2" fontId="0" fillId="17" borderId="0" xfId="0" applyNumberFormat="1" applyFill="1" applyAlignment="1">
      <alignment horizontal="right" vertical="center" indent="1"/>
    </xf>
    <xf numFmtId="0" fontId="0" fillId="17" borderId="0" xfId="0" applyFill="1" applyAlignment="1">
      <alignment horizontal="left" indent="1"/>
    </xf>
    <xf numFmtId="0" fontId="0" fillId="2" borderId="0" xfId="0" applyFill="1" applyAlignment="1">
      <alignment horizontal="center"/>
    </xf>
    <xf numFmtId="0" fontId="0" fillId="10" borderId="40" xfId="0" applyFill="1" applyBorder="1" applyAlignment="1">
      <alignment horizontal="center" vertical="center"/>
    </xf>
    <xf numFmtId="0" fontId="0" fillId="14" borderId="0" xfId="0" applyFill="1" applyBorder="1" applyAlignment="1">
      <alignment horizontal="center"/>
    </xf>
    <xf numFmtId="0" fontId="0" fillId="14" borderId="56" xfId="0" applyFill="1" applyBorder="1" applyAlignment="1" applyProtection="1">
      <alignment vertical="center"/>
      <protection locked="0"/>
    </xf>
    <xf numFmtId="2" fontId="0" fillId="14" borderId="0" xfId="0" applyNumberFormat="1" applyFill="1" applyAlignment="1">
      <alignment horizontal="right" vertical="center" indent="1"/>
    </xf>
    <xf numFmtId="0" fontId="0" fillId="14" borderId="0" xfId="0" applyFill="1" applyAlignment="1">
      <alignment horizontal="left" indent="1"/>
    </xf>
    <xf numFmtId="0" fontId="0" fillId="18" borderId="0" xfId="0" applyFill="1" applyBorder="1" applyAlignment="1">
      <alignment horizontal="center"/>
    </xf>
    <xf numFmtId="0" fontId="0" fillId="18" borderId="56" xfId="0" applyFill="1" applyBorder="1" applyAlignment="1" applyProtection="1">
      <alignment vertical="center"/>
      <protection locked="0"/>
    </xf>
    <xf numFmtId="2" fontId="0" fillId="18" borderId="0" xfId="0" applyNumberFormat="1" applyFill="1" applyAlignment="1">
      <alignment horizontal="right" vertical="center" indent="1"/>
    </xf>
    <xf numFmtId="0" fontId="0" fillId="18" borderId="0" xfId="0" applyFill="1" applyAlignment="1">
      <alignment horizontal="left" indent="1"/>
    </xf>
    <xf numFmtId="2" fontId="0" fillId="2" borderId="0" xfId="0" applyNumberFormat="1" applyFill="1" applyAlignment="1">
      <alignment horizontal="right" vertical="center" indent="1"/>
    </xf>
    <xf numFmtId="0" fontId="0" fillId="2" borderId="0" xfId="0" applyFill="1" applyAlignment="1">
      <alignment horizontal="left" indent="1"/>
    </xf>
    <xf numFmtId="0" fontId="0" fillId="3" borderId="0" xfId="0" applyFill="1" applyBorder="1" applyAlignment="1">
      <alignment horizontal="center"/>
    </xf>
    <xf numFmtId="0" fontId="0" fillId="3" borderId="0" xfId="0" applyFill="1" applyBorder="1"/>
    <xf numFmtId="0" fontId="20" fillId="3" borderId="10" xfId="0" applyFont="1" applyFill="1" applyBorder="1" applyAlignment="1" applyProtection="1">
      <alignment horizontal="center" vertical="center"/>
      <protection locked="0"/>
    </xf>
    <xf numFmtId="14" fontId="19" fillId="3" borderId="0" xfId="0" applyNumberFormat="1" applyFont="1" applyFill="1" applyBorder="1" applyAlignment="1">
      <alignment horizontal="center" vertical="center"/>
    </xf>
    <xf numFmtId="0" fontId="19" fillId="0" borderId="0" xfId="0" applyFont="1" applyAlignment="1">
      <alignment horizontal="left" vertical="center"/>
    </xf>
    <xf numFmtId="0" fontId="20" fillId="0" borderId="0" xfId="0" applyFont="1" applyBorder="1" applyAlignment="1">
      <alignment horizontal="center" vertical="center"/>
    </xf>
    <xf numFmtId="0" fontId="57" fillId="0" borderId="0" xfId="0" applyFont="1" applyAlignment="1">
      <alignment horizontal="center" vertical="center"/>
    </xf>
    <xf numFmtId="0" fontId="0" fillId="2" borderId="0" xfId="0" applyFill="1" applyAlignment="1">
      <alignment horizontal="left" vertical="center"/>
    </xf>
    <xf numFmtId="0" fontId="0" fillId="3" borderId="0" xfId="0" applyFill="1" applyAlignment="1">
      <alignment horizontal="center" vertical="center"/>
    </xf>
    <xf numFmtId="0" fontId="20" fillId="2" borderId="28" xfId="0" applyFont="1" applyFill="1" applyBorder="1" applyAlignment="1">
      <alignment horizontal="center" vertical="center" wrapText="1"/>
    </xf>
    <xf numFmtId="0" fontId="19" fillId="2" borderId="1" xfId="0" applyFont="1" applyFill="1" applyBorder="1" applyAlignment="1">
      <alignment horizontal="center" vertical="center"/>
    </xf>
    <xf numFmtId="0" fontId="24" fillId="3" borderId="0" xfId="0" applyFont="1" applyFill="1" applyAlignment="1">
      <alignment horizontal="center" vertical="center"/>
    </xf>
    <xf numFmtId="0" fontId="19" fillId="2" borderId="0" xfId="0" applyFont="1" applyFill="1" applyBorder="1" applyAlignment="1">
      <alignment horizontal="center" vertical="center"/>
    </xf>
    <xf numFmtId="0" fontId="20" fillId="2" borderId="0" xfId="0" applyFont="1" applyFill="1" applyAlignment="1">
      <alignment horizontal="left" vertical="center" wrapText="1"/>
    </xf>
    <xf numFmtId="0" fontId="24" fillId="3" borderId="3"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19" xfId="0" applyFont="1" applyFill="1" applyBorder="1" applyAlignment="1">
      <alignment horizontal="center" vertical="center"/>
    </xf>
    <xf numFmtId="0" fontId="24" fillId="2" borderId="1" xfId="0" applyFont="1" applyFill="1" applyBorder="1" applyAlignment="1">
      <alignment horizontal="center" vertical="center"/>
    </xf>
    <xf numFmtId="0" fontId="20" fillId="2" borderId="2" xfId="0" applyFont="1" applyFill="1" applyBorder="1" applyAlignment="1">
      <alignment horizontal="center" vertical="center"/>
    </xf>
    <xf numFmtId="14" fontId="19" fillId="3" borderId="19" xfId="0" applyNumberFormat="1" applyFont="1" applyFill="1" applyBorder="1" applyAlignment="1">
      <alignment horizontal="center" vertical="center"/>
    </xf>
    <xf numFmtId="0" fontId="19" fillId="0" borderId="0" xfId="0" applyFont="1" applyAlignment="1">
      <alignment horizontal="center" vertical="center"/>
    </xf>
    <xf numFmtId="0" fontId="58" fillId="2" borderId="0" xfId="0" applyFont="1" applyFill="1" applyBorder="1" applyAlignment="1">
      <alignment horizontal="center" vertical="center"/>
    </xf>
    <xf numFmtId="0" fontId="0" fillId="0" borderId="0" xfId="0" applyAlignment="1">
      <alignment horizontal="center" vertical="center"/>
    </xf>
    <xf numFmtId="0" fontId="24" fillId="0" borderId="0" xfId="0" applyFont="1" applyAlignment="1">
      <alignment horizontal="center" vertical="center"/>
    </xf>
    <xf numFmtId="8" fontId="22" fillId="0" borderId="0" xfId="0" applyNumberFormat="1" applyFont="1" applyAlignment="1">
      <alignment horizontal="center" vertical="center" wrapText="1"/>
    </xf>
    <xf numFmtId="0" fontId="19" fillId="3" borderId="0" xfId="0" applyFont="1" applyFill="1" applyAlignment="1">
      <alignment horizontal="center" vertical="center"/>
    </xf>
    <xf numFmtId="0" fontId="8" fillId="3" borderId="0" xfId="1" applyFill="1" applyBorder="1" applyAlignment="1">
      <alignment horizontal="center" vertical="center"/>
    </xf>
    <xf numFmtId="0" fontId="19" fillId="3" borderId="0" xfId="0" applyFont="1" applyFill="1" applyBorder="1" applyAlignment="1">
      <alignment horizontal="center" vertical="center"/>
    </xf>
    <xf numFmtId="0" fontId="21" fillId="3" borderId="0" xfId="0" applyFont="1" applyFill="1" applyBorder="1" applyAlignment="1">
      <alignment horizontal="center" vertical="center"/>
    </xf>
    <xf numFmtId="14" fontId="19" fillId="3" borderId="0" xfId="0" applyNumberFormat="1" applyFont="1" applyFill="1" applyAlignment="1">
      <alignment horizontal="center" vertical="center"/>
    </xf>
    <xf numFmtId="164" fontId="19" fillId="3" borderId="0" xfId="0" applyNumberFormat="1" applyFont="1" applyFill="1" applyAlignment="1">
      <alignment horizontal="center" vertical="center"/>
    </xf>
    <xf numFmtId="166" fontId="19" fillId="3" borderId="0" xfId="0" applyNumberFormat="1" applyFont="1" applyFill="1" applyBorder="1" applyAlignment="1">
      <alignment horizontal="center" vertical="center"/>
    </xf>
    <xf numFmtId="165" fontId="19" fillId="3" borderId="0" xfId="0" applyNumberFormat="1" applyFont="1" applyFill="1" applyAlignment="1">
      <alignment horizontal="center" vertical="center"/>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0" fillId="0" borderId="9" xfId="0" applyFont="1" applyBorder="1" applyAlignment="1">
      <alignment horizontal="center"/>
    </xf>
    <xf numFmtId="0" fontId="19" fillId="0" borderId="19" xfId="0" applyFont="1" applyBorder="1" applyAlignment="1">
      <alignment vertical="center"/>
    </xf>
    <xf numFmtId="0" fontId="0" fillId="2" borderId="0" xfId="0" applyFill="1" applyAlignment="1">
      <alignment horizontal="center" vertical="center"/>
    </xf>
    <xf numFmtId="0" fontId="20" fillId="3" borderId="0" xfId="0" applyFont="1" applyFill="1" applyBorder="1" applyAlignment="1">
      <alignment horizontal="center" vertical="center"/>
    </xf>
    <xf numFmtId="0" fontId="19" fillId="2" borderId="0" xfId="0" applyFont="1" applyFill="1" applyBorder="1" applyAlignment="1">
      <alignment horizontal="left" vertical="center"/>
    </xf>
    <xf numFmtId="0" fontId="59" fillId="3" borderId="0" xfId="0" applyFont="1" applyFill="1" applyBorder="1" applyAlignment="1">
      <alignment horizontal="center" vertical="center" wrapText="1"/>
    </xf>
    <xf numFmtId="14" fontId="20" fillId="3" borderId="0" xfId="0" applyNumberFormat="1" applyFont="1" applyFill="1" applyBorder="1" applyAlignment="1">
      <alignment horizontal="center" vertical="center"/>
    </xf>
    <xf numFmtId="14" fontId="20" fillId="3" borderId="19" xfId="0" applyNumberFormat="1" applyFont="1" applyFill="1" applyBorder="1" applyAlignment="1">
      <alignment horizontal="center" vertical="center"/>
    </xf>
    <xf numFmtId="0" fontId="19" fillId="2" borderId="0" xfId="0" applyFont="1" applyFill="1" applyBorder="1" applyAlignment="1">
      <alignment horizontal="center" vertical="center" wrapText="1"/>
    </xf>
    <xf numFmtId="0" fontId="19" fillId="2" borderId="0" xfId="0" applyFont="1" applyFill="1" applyBorder="1" applyAlignment="1">
      <alignment horizontal="left" vertical="center" wrapText="1"/>
    </xf>
    <xf numFmtId="0" fontId="19" fillId="2" borderId="0" xfId="0" applyFont="1" applyFill="1" applyBorder="1" applyAlignment="1">
      <alignment horizontal="left" vertical="top" wrapText="1"/>
    </xf>
    <xf numFmtId="0" fontId="23" fillId="2" borderId="0" xfId="0" applyFont="1" applyFill="1" applyBorder="1" applyAlignment="1">
      <alignment horizontal="center" vertical="center" wrapText="1"/>
    </xf>
    <xf numFmtId="0" fontId="24" fillId="2" borderId="0" xfId="0" applyFont="1" applyFill="1" applyAlignment="1">
      <alignment horizontal="center" vertical="center"/>
    </xf>
    <xf numFmtId="0" fontId="19" fillId="2" borderId="0" xfId="0" applyFont="1" applyFill="1" applyAlignment="1">
      <alignment horizontal="center" vertical="center"/>
    </xf>
    <xf numFmtId="0" fontId="19" fillId="2" borderId="0" xfId="0" applyFont="1" applyFill="1" applyBorder="1" applyAlignment="1">
      <alignment horizontal="center" vertical="top" wrapText="1"/>
    </xf>
    <xf numFmtId="0" fontId="23"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0" fillId="3" borderId="0" xfId="0" applyFill="1" applyBorder="1" applyAlignment="1">
      <alignment horizontal="center" vertical="center"/>
    </xf>
    <xf numFmtId="0" fontId="19" fillId="3"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6" fontId="25" fillId="3" borderId="0" xfId="0" applyNumberFormat="1" applyFont="1" applyFill="1" applyBorder="1" applyAlignment="1">
      <alignment horizontal="center" vertical="center"/>
    </xf>
    <xf numFmtId="0" fontId="25" fillId="3" borderId="0" xfId="0" applyFont="1" applyFill="1" applyBorder="1" applyAlignment="1">
      <alignment horizontal="center" vertical="center"/>
    </xf>
    <xf numFmtId="0" fontId="59" fillId="0" borderId="0" xfId="0" applyFont="1" applyAlignment="1">
      <alignment horizontal="center"/>
    </xf>
    <xf numFmtId="0" fontId="19" fillId="0" borderId="0" xfId="0" applyFont="1" applyBorder="1" applyAlignment="1">
      <alignment horizontal="center" vertical="center"/>
    </xf>
    <xf numFmtId="6" fontId="52" fillId="3" borderId="3" xfId="0" applyNumberFormat="1" applyFont="1" applyFill="1" applyBorder="1" applyAlignment="1">
      <alignment horizontal="center" vertical="center"/>
    </xf>
    <xf numFmtId="6" fontId="52" fillId="3" borderId="0" xfId="0" applyNumberFormat="1" applyFont="1" applyFill="1" applyBorder="1" applyAlignment="1">
      <alignment horizontal="center" vertical="center"/>
    </xf>
    <xf numFmtId="49" fontId="0" fillId="0" borderId="0" xfId="0" applyNumberFormat="1" applyBorder="1" applyAlignment="1" applyProtection="1">
      <alignment horizontal="left" vertical="center" wrapText="1"/>
      <protection locked="0"/>
    </xf>
    <xf numFmtId="0" fontId="20" fillId="3" borderId="13" xfId="0" applyFont="1" applyFill="1" applyBorder="1" applyAlignment="1" applyProtection="1">
      <alignment horizontal="center" vertical="center" wrapText="1"/>
      <protection locked="0"/>
    </xf>
    <xf numFmtId="0" fontId="20" fillId="3" borderId="22" xfId="0" applyFont="1" applyFill="1" applyBorder="1" applyAlignment="1" applyProtection="1">
      <alignment horizontal="center" vertical="center" wrapText="1"/>
      <protection locked="0"/>
    </xf>
    <xf numFmtId="9" fontId="6" fillId="3" borderId="12" xfId="7" applyFont="1" applyFill="1" applyBorder="1" applyAlignment="1" applyProtection="1">
      <alignment horizontal="center" vertical="center" wrapText="1"/>
      <protection locked="0"/>
    </xf>
    <xf numFmtId="9" fontId="6" fillId="3" borderId="13" xfId="7" applyFont="1" applyFill="1" applyBorder="1" applyAlignment="1" applyProtection="1">
      <alignment horizontal="center" vertical="center" wrapText="1"/>
      <protection locked="0"/>
    </xf>
    <xf numFmtId="9" fontId="6" fillId="3" borderId="2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 fontId="0" fillId="3" borderId="20" xfId="0" applyNumberFormat="1" applyFill="1" applyBorder="1" applyAlignment="1" applyProtection="1">
      <alignment horizontal="center" vertical="center" wrapText="1"/>
    </xf>
    <xf numFmtId="4" fontId="0" fillId="3" borderId="24"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33" fillId="3" borderId="0" xfId="0" applyFont="1" applyFill="1" applyBorder="1" applyAlignment="1" applyProtection="1">
      <alignment horizontal="center"/>
      <protection locked="0"/>
    </xf>
    <xf numFmtId="0" fontId="33" fillId="3" borderId="19" xfId="0" applyFont="1" applyFill="1" applyBorder="1" applyAlignment="1" applyProtection="1">
      <alignment horizontal="center"/>
      <protection locked="0"/>
    </xf>
    <xf numFmtId="49" fontId="0" fillId="0" borderId="14" xfId="0" applyNumberFormat="1" applyBorder="1" applyAlignment="1" applyProtection="1">
      <alignment horizontal="center" vertical="center" wrapText="1"/>
      <protection locked="0"/>
    </xf>
    <xf numFmtId="49" fontId="0" fillId="0" borderId="18"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2" fontId="0" fillId="0" borderId="12" xfId="0" applyNumberFormat="1" applyBorder="1" applyAlignment="1" applyProtection="1">
      <alignment horizontal="center" vertical="center" wrapText="1"/>
      <protection locked="0"/>
    </xf>
    <xf numFmtId="2" fontId="0" fillId="0" borderId="13" xfId="0" applyNumberFormat="1" applyBorder="1" applyAlignment="1" applyProtection="1">
      <alignment horizontal="center" vertical="center" wrapText="1"/>
      <protection locked="0"/>
    </xf>
    <xf numFmtId="2" fontId="0" fillId="0" borderId="22"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4" fontId="0" fillId="0" borderId="20" xfId="0" applyNumberFormat="1" applyBorder="1" applyAlignment="1" applyProtection="1">
      <alignment horizontal="center" vertical="center" wrapText="1"/>
    </xf>
    <xf numFmtId="4" fontId="0" fillId="0" borderId="24" xfId="0" applyNumberFormat="1" applyBorder="1" applyAlignment="1" applyProtection="1">
      <alignment horizontal="center" vertical="center" wrapText="1"/>
    </xf>
    <xf numFmtId="0" fontId="0" fillId="3" borderId="0" xfId="0" applyFont="1" applyFill="1" applyBorder="1" applyAlignment="1" applyProtection="1">
      <alignment horizontal="center"/>
      <protection locked="0"/>
    </xf>
    <xf numFmtId="0" fontId="0" fillId="3" borderId="32" xfId="0" applyFont="1" applyFill="1" applyBorder="1" applyAlignment="1" applyProtection="1">
      <alignment horizontal="center"/>
      <protection locked="0"/>
    </xf>
    <xf numFmtId="166" fontId="0" fillId="3" borderId="0" xfId="0" applyNumberFormat="1" applyFill="1" applyBorder="1" applyAlignment="1" applyProtection="1">
      <alignment horizontal="center"/>
      <protection locked="0"/>
    </xf>
    <xf numFmtId="166" fontId="0" fillId="3" borderId="32" xfId="0" applyNumberFormat="1" applyFill="1" applyBorder="1" applyAlignment="1" applyProtection="1">
      <alignment horizontal="center"/>
      <protection locked="0"/>
    </xf>
    <xf numFmtId="49" fontId="7" fillId="3" borderId="14" xfId="0" applyNumberFormat="1" applyFont="1" applyFill="1" applyBorder="1" applyAlignment="1" applyProtection="1">
      <alignment horizontal="center" vertical="center" wrapText="1"/>
      <protection locked="0"/>
    </xf>
    <xf numFmtId="49" fontId="7" fillId="3" borderId="18" xfId="0" applyNumberFormat="1" applyFont="1" applyFill="1" applyBorder="1" applyAlignment="1" applyProtection="1">
      <alignment horizontal="center" vertical="center" wrapText="1"/>
      <protection locked="0"/>
    </xf>
    <xf numFmtId="49" fontId="7" fillId="3" borderId="21" xfId="0" applyNumberFormat="1" applyFont="1" applyFill="1" applyBorder="1" applyAlignment="1" applyProtection="1">
      <alignment horizontal="center" vertical="center" wrapText="1"/>
      <protection locked="0"/>
    </xf>
    <xf numFmtId="2" fontId="0" fillId="3" borderId="12" xfId="0" applyNumberFormat="1" applyFill="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12" xfId="0" applyNumberFormat="1" applyFill="1" applyBorder="1" applyAlignment="1" applyProtection="1">
      <alignment horizontal="center" vertical="center" wrapText="1"/>
      <protection locked="0"/>
    </xf>
    <xf numFmtId="167" fontId="0" fillId="3" borderId="13" xfId="0" applyNumberFormat="1" applyFill="1" applyBorder="1" applyAlignment="1" applyProtection="1">
      <alignment horizontal="center" vertical="center" wrapText="1"/>
      <protection locked="0"/>
    </xf>
    <xf numFmtId="167" fontId="0" fillId="3" borderId="22" xfId="0" applyNumberFormat="1" applyFill="1" applyBorder="1" applyAlignment="1" applyProtection="1">
      <alignment horizontal="center" vertical="center" wrapText="1"/>
      <protection locked="0"/>
    </xf>
    <xf numFmtId="0" fontId="0" fillId="3" borderId="0" xfId="0" applyFont="1" applyFill="1" applyBorder="1" applyAlignment="1" applyProtection="1">
      <alignment horizontal="center" wrapText="1"/>
      <protection locked="0"/>
    </xf>
    <xf numFmtId="0" fontId="0" fillId="3" borderId="32" xfId="0" applyFont="1" applyFill="1" applyBorder="1" applyAlignment="1" applyProtection="1">
      <alignment horizontal="center" wrapText="1"/>
      <protection locked="0"/>
    </xf>
    <xf numFmtId="0" fontId="60" fillId="7" borderId="0"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33" fillId="6" borderId="0" xfId="0" applyNumberFormat="1" applyFont="1" applyFill="1" applyBorder="1" applyAlignment="1" applyProtection="1">
      <alignment horizontal="left" vertical="center"/>
      <protection locked="0"/>
    </xf>
    <xf numFmtId="0" fontId="33" fillId="6" borderId="1" xfId="0" applyNumberFormat="1" applyFont="1" applyFill="1" applyBorder="1" applyAlignment="1" applyProtection="1">
      <alignment horizontal="left" vertical="center"/>
      <protection locked="0"/>
    </xf>
    <xf numFmtId="14" fontId="61" fillId="6" borderId="0" xfId="0" applyNumberFormat="1" applyFont="1" applyFill="1" applyBorder="1" applyAlignment="1" applyProtection="1">
      <alignment horizontal="left" vertical="center"/>
      <protection locked="0"/>
    </xf>
    <xf numFmtId="14" fontId="61" fillId="6" borderId="1" xfId="0" applyNumberFormat="1" applyFont="1" applyFill="1" applyBorder="1" applyAlignment="1" applyProtection="1">
      <alignment horizontal="left" vertical="center"/>
      <protection locked="0"/>
    </xf>
    <xf numFmtId="0" fontId="33" fillId="2" borderId="0" xfId="0" applyFont="1" applyFill="1" applyBorder="1" applyAlignment="1">
      <alignment horizontal="justify" vertical="center" wrapText="1"/>
    </xf>
    <xf numFmtId="0" fontId="0" fillId="2" borderId="0" xfId="0" applyFill="1" applyBorder="1" applyAlignment="1">
      <alignment horizontal="center" vertical="center"/>
    </xf>
    <xf numFmtId="0" fontId="24" fillId="2" borderId="0" xfId="0" applyFont="1" applyFill="1" applyBorder="1" applyAlignment="1">
      <alignment horizontal="center" vertical="center"/>
    </xf>
    <xf numFmtId="0" fontId="19" fillId="2" borderId="0" xfId="0" applyFont="1" applyFill="1" applyBorder="1" applyAlignment="1">
      <alignment horizontal="center"/>
    </xf>
    <xf numFmtId="0" fontId="19" fillId="2" borderId="0" xfId="0" applyFont="1" applyFill="1" applyBorder="1" applyAlignment="1">
      <alignment horizontal="center" wrapText="1"/>
    </xf>
    <xf numFmtId="0" fontId="52" fillId="2" borderId="0" xfId="0" applyFont="1" applyFill="1" applyBorder="1" applyAlignment="1">
      <alignment horizontal="center" vertical="center"/>
    </xf>
    <xf numFmtId="0" fontId="62" fillId="4" borderId="0" xfId="0" applyFont="1" applyFill="1" applyBorder="1" applyAlignment="1">
      <alignment horizontal="left" vertical="center"/>
    </xf>
    <xf numFmtId="0" fontId="0" fillId="4" borderId="0" xfId="0" applyFill="1" applyBorder="1" applyAlignment="1">
      <alignment horizontal="left" vertical="center"/>
    </xf>
    <xf numFmtId="0" fontId="62" fillId="4" borderId="0" xfId="0" applyFont="1" applyFill="1" applyBorder="1" applyAlignment="1">
      <alignment horizontal="justify" vertical="center" wrapText="1"/>
    </xf>
    <xf numFmtId="0" fontId="33" fillId="2" borderId="0" xfId="0" applyFont="1" applyFill="1" applyAlignment="1">
      <alignment horizontal="justify" vertical="center" wrapText="1"/>
    </xf>
    <xf numFmtId="0" fontId="33" fillId="0" borderId="0" xfId="0" applyFont="1" applyAlignment="1">
      <alignment horizontal="justify" vertical="center" wrapText="1"/>
    </xf>
    <xf numFmtId="0" fontId="0" fillId="3" borderId="37" xfId="0" applyFill="1" applyBorder="1" applyAlignment="1" applyProtection="1">
      <alignment horizontal="center" vertical="center" wrapText="1"/>
      <protection locked="0"/>
    </xf>
    <xf numFmtId="4" fontId="0" fillId="0" borderId="10" xfId="0" applyNumberFormat="1" applyBorder="1" applyAlignment="1" applyProtection="1">
      <alignment horizontal="center" vertical="center" wrapText="1"/>
    </xf>
    <xf numFmtId="4" fontId="0" fillId="0" borderId="13" xfId="0" applyNumberFormat="1" applyBorder="1" applyAlignment="1" applyProtection="1">
      <alignment horizontal="center" vertical="center" wrapText="1"/>
    </xf>
    <xf numFmtId="4" fontId="0" fillId="0" borderId="37" xfId="0" applyNumberFormat="1" applyBorder="1" applyAlignment="1" applyProtection="1">
      <alignment horizontal="center" vertical="center" wrapText="1"/>
    </xf>
    <xf numFmtId="4" fontId="0" fillId="3" borderId="10" xfId="0" applyNumberFormat="1" applyFill="1" applyBorder="1" applyAlignment="1" applyProtection="1">
      <alignment horizontal="center" vertical="center" wrapText="1"/>
    </xf>
    <xf numFmtId="4" fontId="0" fillId="3" borderId="13" xfId="0" applyNumberFormat="1" applyFill="1" applyBorder="1" applyAlignment="1" applyProtection="1">
      <alignment horizontal="center" vertical="center" wrapText="1"/>
    </xf>
    <xf numFmtId="4" fontId="0" fillId="3" borderId="37" xfId="0" applyNumberFormat="1" applyFill="1" applyBorder="1" applyAlignment="1" applyProtection="1">
      <alignment horizontal="center" vertical="center" wrapText="1"/>
    </xf>
    <xf numFmtId="49" fontId="7" fillId="3" borderId="10" xfId="0" applyNumberFormat="1" applyFont="1" applyFill="1" applyBorder="1" applyAlignment="1" applyProtection="1">
      <alignment horizontal="center" vertical="center" wrapText="1"/>
      <protection locked="0"/>
    </xf>
    <xf numFmtId="49" fontId="7" fillId="3" borderId="13" xfId="0" applyNumberFormat="1" applyFont="1" applyFill="1" applyBorder="1" applyAlignment="1" applyProtection="1">
      <alignment horizontal="center" vertical="center" wrapText="1"/>
      <protection locked="0"/>
    </xf>
    <xf numFmtId="49" fontId="7" fillId="3" borderId="37" xfId="0" applyNumberFormat="1" applyFont="1" applyFill="1" applyBorder="1" applyAlignment="1" applyProtection="1">
      <alignment horizontal="center" vertical="center" wrapText="1"/>
      <protection locked="0"/>
    </xf>
    <xf numFmtId="2" fontId="0" fillId="3" borderId="10" xfId="0" applyNumberFormat="1" applyFill="1" applyBorder="1" applyAlignment="1" applyProtection="1">
      <alignment horizontal="center" vertical="center" wrapText="1"/>
      <protection locked="0"/>
    </xf>
    <xf numFmtId="2" fontId="0" fillId="3" borderId="37" xfId="0" applyNumberFormat="1" applyFill="1" applyBorder="1" applyAlignment="1" applyProtection="1">
      <alignment horizontal="center" vertical="center" wrapText="1"/>
      <protection locked="0"/>
    </xf>
    <xf numFmtId="167" fontId="0" fillId="3" borderId="10" xfId="0" applyNumberFormat="1" applyFill="1" applyBorder="1" applyAlignment="1" applyProtection="1">
      <alignment horizontal="center" vertical="center" wrapText="1"/>
      <protection locked="0"/>
    </xf>
    <xf numFmtId="167" fontId="0" fillId="3" borderId="37" xfId="0" applyNumberFormat="1" applyFill="1" applyBorder="1" applyAlignment="1" applyProtection="1">
      <alignment horizontal="center" vertical="center" wrapText="1"/>
      <protection locked="0"/>
    </xf>
    <xf numFmtId="9" fontId="6" fillId="3" borderId="10" xfId="7" applyFont="1" applyFill="1" applyBorder="1" applyAlignment="1" applyProtection="1">
      <alignment horizontal="center" vertical="center" wrapText="1"/>
      <protection locked="0"/>
    </xf>
    <xf numFmtId="9" fontId="6" fillId="3" borderId="37" xfId="7" applyFont="1" applyFill="1" applyBorder="1" applyAlignment="1" applyProtection="1">
      <alignment horizontal="center" vertical="center" wrapText="1"/>
      <protection locked="0"/>
    </xf>
    <xf numFmtId="49" fontId="7" fillId="0" borderId="10" xfId="0" applyNumberFormat="1"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wrapText="1"/>
      <protection locked="0"/>
    </xf>
    <xf numFmtId="49" fontId="7" fillId="0" borderId="37" xfId="0" applyNumberFormat="1" applyFont="1" applyBorder="1" applyAlignment="1" applyProtection="1">
      <alignment horizontal="center" vertical="center" wrapText="1"/>
      <protection locked="0"/>
    </xf>
    <xf numFmtId="49" fontId="0" fillId="0" borderId="0" xfId="0" applyNumberFormat="1" applyBorder="1" applyAlignment="1" applyProtection="1">
      <alignment vertical="center" wrapText="1"/>
      <protection locked="0"/>
    </xf>
    <xf numFmtId="49" fontId="0" fillId="0" borderId="13"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48" fillId="2" borderId="0"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167" fontId="0" fillId="0" borderId="13" xfId="0" applyNumberFormat="1" applyBorder="1" applyAlignment="1" applyProtection="1">
      <alignment horizontal="center" vertical="center" wrapText="1"/>
      <protection locked="0"/>
    </xf>
    <xf numFmtId="9" fontId="6" fillId="0" borderId="13" xfId="7" applyFont="1" applyBorder="1" applyAlignment="1" applyProtection="1">
      <alignment horizontal="center" vertical="center" wrapText="1"/>
      <protection locked="0"/>
    </xf>
    <xf numFmtId="2" fontId="0" fillId="0" borderId="10" xfId="0" applyNumberFormat="1" applyBorder="1" applyAlignment="1" applyProtection="1">
      <alignment horizontal="center" vertical="center" wrapText="1"/>
      <protection locked="0"/>
    </xf>
    <xf numFmtId="2" fontId="0" fillId="0" borderId="37" xfId="0" applyNumberFormat="1" applyBorder="1" applyAlignment="1" applyProtection="1">
      <alignment horizontal="center" vertical="center" wrapText="1"/>
      <protection locked="0"/>
    </xf>
    <xf numFmtId="167" fontId="0" fillId="0" borderId="10" xfId="0" applyNumberFormat="1" applyBorder="1" applyAlignment="1" applyProtection="1">
      <alignment horizontal="center" vertical="center" wrapText="1"/>
      <protection locked="0"/>
    </xf>
    <xf numFmtId="167" fontId="0" fillId="0" borderId="37" xfId="0" applyNumberFormat="1" applyBorder="1" applyAlignment="1" applyProtection="1">
      <alignment horizontal="center" vertical="center" wrapText="1"/>
      <protection locked="0"/>
    </xf>
    <xf numFmtId="9" fontId="6" fillId="0" borderId="10" xfId="7" applyFont="1" applyBorder="1" applyAlignment="1" applyProtection="1">
      <alignment horizontal="center" vertical="center" wrapText="1"/>
      <protection locked="0"/>
    </xf>
    <xf numFmtId="9" fontId="6" fillId="0" borderId="37" xfId="7" applyFont="1" applyBorder="1" applyAlignment="1" applyProtection="1">
      <alignment horizontal="center" vertical="center" wrapText="1"/>
      <protection locked="0"/>
    </xf>
    <xf numFmtId="0" fontId="55" fillId="0" borderId="0" xfId="0" applyFont="1" applyAlignment="1">
      <alignment horizontal="center"/>
    </xf>
    <xf numFmtId="0" fontId="36" fillId="19" borderId="0" xfId="0" applyFont="1" applyFill="1" applyBorder="1" applyAlignment="1">
      <alignment horizontal="left" indent="1"/>
    </xf>
    <xf numFmtId="0" fontId="36" fillId="19" borderId="0" xfId="0" applyFont="1" applyFill="1" applyBorder="1"/>
    <xf numFmtId="0" fontId="63" fillId="19" borderId="0" xfId="0" applyFont="1" applyFill="1" applyBorder="1" applyAlignment="1">
      <alignment horizontal="left" indent="1"/>
    </xf>
    <xf numFmtId="0" fontId="64" fillId="19" borderId="0" xfId="0" applyFont="1" applyFill="1" applyBorder="1" applyAlignment="1">
      <alignment horizontal="justify" vertical="center" wrapText="1"/>
    </xf>
    <xf numFmtId="0" fontId="65" fillId="19" borderId="0" xfId="0" applyFont="1" applyFill="1" applyBorder="1" applyAlignment="1">
      <alignment horizontal="left" indent="1"/>
    </xf>
    <xf numFmtId="0" fontId="66" fillId="19" borderId="0" xfId="0" applyFont="1" applyFill="1" applyBorder="1" applyAlignment="1">
      <alignment horizontal="left" vertical="justify" wrapText="1" indent="1"/>
    </xf>
    <xf numFmtId="0" fontId="66" fillId="19" borderId="0" xfId="0" applyFont="1" applyFill="1" applyBorder="1" applyAlignment="1">
      <alignment horizontal="left" vertical="justify" wrapText="1" indent="1"/>
    </xf>
    <xf numFmtId="0" fontId="64" fillId="19" borderId="0" xfId="0" applyFont="1" applyFill="1" applyBorder="1" applyAlignment="1">
      <alignment horizontal="justify" vertical="justify"/>
    </xf>
    <xf numFmtId="0" fontId="63" fillId="19" borderId="0" xfId="0" applyFont="1" applyFill="1" applyBorder="1" applyAlignment="1">
      <alignment horizontal="left" vertical="justify" indent="1"/>
    </xf>
    <xf numFmtId="0" fontId="65" fillId="19" borderId="0" xfId="0" applyFont="1" applyFill="1" applyBorder="1" applyAlignment="1">
      <alignment horizontal="left" vertical="justify" indent="1"/>
    </xf>
    <xf numFmtId="0" fontId="65" fillId="19" borderId="0" xfId="0" applyFont="1" applyFill="1" applyBorder="1" applyAlignment="1">
      <alignment horizontal="left" vertical="center" indent="1"/>
    </xf>
    <xf numFmtId="0" fontId="64" fillId="19" borderId="0" xfId="0" applyFont="1" applyFill="1" applyBorder="1" applyAlignment="1">
      <alignment horizontal="justify" vertical="justify" wrapText="1"/>
    </xf>
    <xf numFmtId="0" fontId="64" fillId="19" borderId="0" xfId="0" applyFont="1" applyFill="1" applyBorder="1" applyAlignment="1">
      <alignment horizontal="justify" vertical="justify" wrapText="1"/>
    </xf>
    <xf numFmtId="0" fontId="64" fillId="19" borderId="0" xfId="0" applyFont="1" applyFill="1" applyBorder="1" applyAlignment="1">
      <alignment vertical="center"/>
    </xf>
    <xf numFmtId="0" fontId="65" fillId="19" borderId="0" xfId="0" applyFont="1" applyFill="1" applyBorder="1" applyAlignment="1">
      <alignment horizontal="left" vertical="justify" indent="1"/>
    </xf>
    <xf numFmtId="0" fontId="67" fillId="19" borderId="0" xfId="0" applyFont="1" applyFill="1" applyBorder="1" applyAlignment="1">
      <alignment horizontal="justify" vertical="justify"/>
    </xf>
    <xf numFmtId="0" fontId="64" fillId="19" borderId="0" xfId="0" applyFont="1" applyFill="1" applyBorder="1" applyAlignment="1">
      <alignment vertical="center" wrapText="1"/>
    </xf>
    <xf numFmtId="0" fontId="64" fillId="19" borderId="0" xfId="0" applyFont="1" applyFill="1" applyBorder="1" applyAlignment="1">
      <alignment horizontal="center" vertical="center" wrapText="1"/>
    </xf>
    <xf numFmtId="0" fontId="63" fillId="19" borderId="0" xfId="0" applyFont="1" applyFill="1" applyBorder="1"/>
    <xf numFmtId="0" fontId="67" fillId="19" borderId="0" xfId="0" applyFont="1" applyFill="1" applyBorder="1" applyAlignment="1">
      <alignment horizontal="left" vertical="justify" indent="1"/>
    </xf>
    <xf numFmtId="0" fontId="64" fillId="19" borderId="0" xfId="0" applyFont="1" applyFill="1" applyBorder="1" applyAlignment="1">
      <alignment vertical="justify" wrapText="1"/>
    </xf>
    <xf numFmtId="0" fontId="64" fillId="19" borderId="0" xfId="0" applyFont="1" applyFill="1" applyBorder="1" applyAlignment="1">
      <alignment horizontal="justify" vertical="justify"/>
    </xf>
    <xf numFmtId="0" fontId="36" fillId="19" borderId="0" xfId="0" applyFont="1" applyFill="1" applyBorder="1" applyAlignment="1">
      <alignment horizontal="center"/>
    </xf>
    <xf numFmtId="0" fontId="64" fillId="19" borderId="0" xfId="0" applyFont="1" applyFill="1" applyBorder="1" applyAlignment="1">
      <alignment horizontal="justify" vertical="center"/>
    </xf>
    <xf numFmtId="0" fontId="65" fillId="19" borderId="0" xfId="0" applyFont="1" applyFill="1" applyBorder="1" applyAlignment="1">
      <alignment horizontal="right"/>
    </xf>
    <xf numFmtId="0" fontId="64" fillId="19" borderId="0" xfId="0" applyFont="1" applyFill="1" applyBorder="1" applyAlignment="1">
      <alignment horizontal="justify" vertical="center" wrapText="1"/>
    </xf>
    <xf numFmtId="0" fontId="65" fillId="19" borderId="0" xfId="0" applyFont="1" applyFill="1" applyBorder="1"/>
    <xf numFmtId="0" fontId="63" fillId="19" borderId="0" xfId="0" applyFont="1" applyFill="1" applyBorder="1" applyAlignment="1">
      <alignment horizontal="justify" vertical="center" wrapText="1"/>
    </xf>
    <xf numFmtId="0" fontId="64" fillId="19" borderId="0" xfId="0" applyFont="1" applyFill="1" applyBorder="1" applyAlignment="1">
      <alignment horizontal="justify" wrapText="1"/>
    </xf>
    <xf numFmtId="0" fontId="65" fillId="19" borderId="0" xfId="0" applyFont="1" applyFill="1" applyBorder="1" applyAlignment="1">
      <alignment horizontal="justify" vertical="center"/>
    </xf>
    <xf numFmtId="0" fontId="68" fillId="19" borderId="0" xfId="0" applyFont="1" applyFill="1" applyBorder="1" applyAlignment="1">
      <alignment vertical="center" wrapText="1"/>
    </xf>
  </cellXfs>
  <cellStyles count="16">
    <cellStyle name="Lien hypertexte" xfId="1" builtinId="8"/>
    <cellStyle name="Lien hypertexte 2" xfId="2"/>
    <cellStyle name="Milliers" xfId="3" builtinId="3"/>
    <cellStyle name="Normal" xfId="0" builtinId="0"/>
    <cellStyle name="Normal 2" xfId="4"/>
    <cellStyle name="Normal 2 2" xfId="5"/>
    <cellStyle name="Normal 3" xfId="6"/>
    <cellStyle name="Pourcentage" xfId="7" builtinId="5"/>
    <cellStyle name="Titre 2" xfId="8"/>
    <cellStyle name="Titre 3" xfId="9"/>
    <cellStyle name="Titre 1 2" xfId="10"/>
    <cellStyle name="Titre 1 2 2" xfId="11"/>
    <cellStyle name="Titre 1 3" xfId="12"/>
    <cellStyle name="Titre 2 2" xfId="13"/>
    <cellStyle name="Titre 2 3" xfId="14"/>
    <cellStyle name="Titre 3 2" xfId="15"/>
  </cellStyles>
  <dxfs count="2">
    <dxf>
      <font>
        <b val="0"/>
        <i/>
        <color theme="4" tint="-0.24994659260841701"/>
      </font>
      <border>
        <top style="medium">
          <color theme="2" tint="-9.9948118533890809E-2"/>
        </top>
        <bottom style="medium">
          <color theme="2" tint="-9.9948118533890809E-2"/>
        </bottom>
      </border>
    </dxf>
    <dxf>
      <font>
        <color theme="3"/>
      </font>
    </dxf>
  </dxfs>
  <tableStyles count="1" defaultTableStyle="TableStyleMedium9" defaultPivotStyle="PivotStyleLight16">
    <tableStyle name="Simple Monthly Budget" pivot="0" count="2">
      <tableStyleElement type="wholeTable" dxfId="1"/>
      <tableStyleElement type="headerRow" dxfId="0"/>
    </tableStyle>
  </tableStyle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 Id="rId5" Type="http://schemas.openxmlformats.org/officeDocument/2006/relationships/image" Target="../media/image12.jpeg"/><Relationship Id="rId4"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5.jpeg"/><Relationship Id="rId5" Type="http://schemas.openxmlformats.org/officeDocument/2006/relationships/image" Target="../media/image12.jpeg"/><Relationship Id="rId4"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65</xdr:row>
      <xdr:rowOff>19050</xdr:rowOff>
    </xdr:from>
    <xdr:to>
      <xdr:col>10</xdr:col>
      <xdr:colOff>238125</xdr:colOff>
      <xdr:row>68</xdr:row>
      <xdr:rowOff>38100</xdr:rowOff>
    </xdr:to>
    <xdr:pic>
      <xdr:nvPicPr>
        <xdr:cNvPr id="2079" name="Image 6" descr="Capture.JPG"/>
        <xdr:cNvPicPr>
          <a:picLocks noChangeAspect="1"/>
        </xdr:cNvPicPr>
      </xdr:nvPicPr>
      <xdr:blipFill>
        <a:blip xmlns:r="http://schemas.openxmlformats.org/officeDocument/2006/relationships" r:embed="rId1" cstate="print"/>
        <a:srcRect/>
        <a:stretch>
          <a:fillRect/>
        </a:stretch>
      </xdr:blipFill>
      <xdr:spPr bwMode="auto">
        <a:xfrm>
          <a:off x="381000" y="9134475"/>
          <a:ext cx="6057900" cy="590550"/>
        </a:xfrm>
        <a:prstGeom prst="rect">
          <a:avLst/>
        </a:prstGeom>
        <a:noFill/>
        <a:ln w="9525">
          <a:noFill/>
          <a:miter lim="800000"/>
          <a:headEnd/>
          <a:tailEnd/>
        </a:ln>
      </xdr:spPr>
    </xdr:pic>
    <xdr:clientData/>
  </xdr:twoCellAnchor>
  <xdr:twoCellAnchor editAs="oneCell">
    <xdr:from>
      <xdr:col>1</xdr:col>
      <xdr:colOff>335280</xdr:colOff>
      <xdr:row>0</xdr:row>
      <xdr:rowOff>0</xdr:rowOff>
    </xdr:from>
    <xdr:to>
      <xdr:col>8</xdr:col>
      <xdr:colOff>259080</xdr:colOff>
      <xdr:row>8</xdr:row>
      <xdr:rowOff>11223</xdr:rowOff>
    </xdr:to>
    <xdr:pic>
      <xdr:nvPicPr>
        <xdr:cNvPr id="5" name="Image 4" descr="Capture d'écran 2024-02-26 181848.png"/>
        <xdr:cNvPicPr>
          <a:picLocks noChangeAspect="1"/>
        </xdr:cNvPicPr>
      </xdr:nvPicPr>
      <xdr:blipFill>
        <a:blip xmlns:r="http://schemas.openxmlformats.org/officeDocument/2006/relationships" r:embed="rId2" cstate="print"/>
        <a:stretch>
          <a:fillRect/>
        </a:stretch>
      </xdr:blipFill>
      <xdr:spPr>
        <a:xfrm>
          <a:off x="457200" y="0"/>
          <a:ext cx="5935980" cy="971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1</xdr:row>
      <xdr:rowOff>0</xdr:rowOff>
    </xdr:from>
    <xdr:to>
      <xdr:col>1</xdr:col>
      <xdr:colOff>152400</xdr:colOff>
      <xdr:row>4</xdr:row>
      <xdr:rowOff>144780</xdr:rowOff>
    </xdr:to>
    <xdr:pic>
      <xdr:nvPicPr>
        <xdr:cNvPr id="2" name="Picture 1" descr="Capture"/>
        <xdr:cNvPicPr>
          <a:picLocks noChangeAspect="1" noChangeArrowheads="1"/>
        </xdr:cNvPicPr>
      </xdr:nvPicPr>
      <xdr:blipFill>
        <a:blip xmlns:r="http://schemas.openxmlformats.org/officeDocument/2006/relationships" r:embed="rId1" cstate="print"/>
        <a:srcRect/>
        <a:stretch>
          <a:fillRect/>
        </a:stretch>
      </xdr:blipFill>
      <xdr:spPr bwMode="auto">
        <a:xfrm>
          <a:off x="22860" y="0"/>
          <a:ext cx="3299460" cy="632460"/>
        </a:xfrm>
        <a:prstGeom prst="rect">
          <a:avLst/>
        </a:prstGeom>
        <a:noFill/>
        <a:ln w="9525">
          <a:noFill/>
          <a:miter lim="800000"/>
          <a:headEnd/>
          <a:tailEnd/>
        </a:ln>
      </xdr:spPr>
    </xdr:pic>
    <xdr:clientData/>
  </xdr:twoCellAnchor>
  <xdr:twoCellAnchor editAs="oneCell">
    <xdr:from>
      <xdr:col>2</xdr:col>
      <xdr:colOff>1676400</xdr:colOff>
      <xdr:row>109</xdr:row>
      <xdr:rowOff>30480</xdr:rowOff>
    </xdr:from>
    <xdr:to>
      <xdr:col>2</xdr:col>
      <xdr:colOff>2887980</xdr:colOff>
      <xdr:row>112</xdr:row>
      <xdr:rowOff>114300</xdr:rowOff>
    </xdr:to>
    <xdr:pic>
      <xdr:nvPicPr>
        <xdr:cNvPr id="3" name="Image 2" descr="signature.png"/>
        <xdr:cNvPicPr>
          <a:picLocks noChangeAspect="1"/>
        </xdr:cNvPicPr>
      </xdr:nvPicPr>
      <xdr:blipFill>
        <a:blip xmlns:r="http://schemas.openxmlformats.org/officeDocument/2006/relationships" r:embed="rId2" cstate="print"/>
        <a:srcRect/>
        <a:stretch>
          <a:fillRect/>
        </a:stretch>
      </xdr:blipFill>
      <xdr:spPr bwMode="auto">
        <a:xfrm>
          <a:off x="5021580" y="18661380"/>
          <a:ext cx="1211580" cy="693420"/>
        </a:xfrm>
        <a:prstGeom prst="rect">
          <a:avLst/>
        </a:prstGeom>
        <a:noFill/>
        <a:ln w="9525">
          <a:noFill/>
          <a:miter lim="800000"/>
          <a:headEnd/>
          <a:tailEnd/>
        </a:ln>
      </xdr:spPr>
    </xdr:pic>
    <xdr:clientData/>
  </xdr:twoCellAnchor>
  <xdr:twoCellAnchor>
    <xdr:from>
      <xdr:col>2</xdr:col>
      <xdr:colOff>15240</xdr:colOff>
      <xdr:row>105</xdr:row>
      <xdr:rowOff>15240</xdr:rowOff>
    </xdr:from>
    <xdr:to>
      <xdr:col>2</xdr:col>
      <xdr:colOff>2895600</xdr:colOff>
      <xdr:row>108</xdr:row>
      <xdr:rowOff>91440</xdr:rowOff>
    </xdr:to>
    <xdr:pic>
      <xdr:nvPicPr>
        <xdr:cNvPr id="4" name="Picture 2" descr="logo4"/>
        <xdr:cNvPicPr>
          <a:picLocks noChangeAspect="1" noChangeArrowheads="1"/>
        </xdr:cNvPicPr>
      </xdr:nvPicPr>
      <xdr:blipFill>
        <a:blip xmlns:r="http://schemas.openxmlformats.org/officeDocument/2006/relationships" r:embed="rId3" cstate="print"/>
        <a:srcRect l="17159" t="40683" r="19772" b="44034"/>
        <a:stretch>
          <a:fillRect/>
        </a:stretch>
      </xdr:blipFill>
      <xdr:spPr bwMode="auto">
        <a:xfrm>
          <a:off x="3360420" y="17838420"/>
          <a:ext cx="2880360" cy="7010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333375</xdr:colOff>
      <xdr:row>59</xdr:row>
      <xdr:rowOff>114300</xdr:rowOff>
    </xdr:from>
    <xdr:to>
      <xdr:col>10</xdr:col>
      <xdr:colOff>400050</xdr:colOff>
      <xdr:row>62</xdr:row>
      <xdr:rowOff>133350</xdr:rowOff>
    </xdr:to>
    <xdr:pic>
      <xdr:nvPicPr>
        <xdr:cNvPr id="1057" name="Image 6" descr="Capture.JPG"/>
        <xdr:cNvPicPr>
          <a:picLocks noChangeAspect="1"/>
        </xdr:cNvPicPr>
      </xdr:nvPicPr>
      <xdr:blipFill>
        <a:blip xmlns:r="http://schemas.openxmlformats.org/officeDocument/2006/relationships" r:embed="rId1" cstate="print"/>
        <a:srcRect/>
        <a:stretch>
          <a:fillRect/>
        </a:stretch>
      </xdr:blipFill>
      <xdr:spPr bwMode="auto">
        <a:xfrm>
          <a:off x="447675" y="9039225"/>
          <a:ext cx="6153150" cy="590550"/>
        </a:xfrm>
        <a:prstGeom prst="rect">
          <a:avLst/>
        </a:prstGeom>
        <a:noFill/>
        <a:ln w="9525">
          <a:noFill/>
          <a:miter lim="800000"/>
          <a:headEnd/>
          <a:tailEnd/>
        </a:ln>
      </xdr:spPr>
    </xdr:pic>
    <xdr:clientData/>
  </xdr:twoCellAnchor>
  <xdr:twoCellAnchor editAs="oneCell">
    <xdr:from>
      <xdr:col>1</xdr:col>
      <xdr:colOff>95250</xdr:colOff>
      <xdr:row>0</xdr:row>
      <xdr:rowOff>38100</xdr:rowOff>
    </xdr:from>
    <xdr:to>
      <xdr:col>7</xdr:col>
      <xdr:colOff>1009650</xdr:colOff>
      <xdr:row>9</xdr:row>
      <xdr:rowOff>9525</xdr:rowOff>
    </xdr:to>
    <xdr:pic>
      <xdr:nvPicPr>
        <xdr:cNvPr id="1058" name="Image 3" descr="Capture.JPG"/>
        <xdr:cNvPicPr>
          <a:picLocks noChangeAspect="1"/>
        </xdr:cNvPicPr>
      </xdr:nvPicPr>
      <xdr:blipFill>
        <a:blip xmlns:r="http://schemas.openxmlformats.org/officeDocument/2006/relationships" r:embed="rId2" cstate="print"/>
        <a:srcRect/>
        <a:stretch>
          <a:fillRect/>
        </a:stretch>
      </xdr:blipFill>
      <xdr:spPr bwMode="auto">
        <a:xfrm>
          <a:off x="209550" y="38100"/>
          <a:ext cx="5467350" cy="981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108857</xdr:colOff>
      <xdr:row>46</xdr:row>
      <xdr:rowOff>434070</xdr:rowOff>
    </xdr:from>
    <xdr:to>
      <xdr:col>9</xdr:col>
      <xdr:colOff>35378</xdr:colOff>
      <xdr:row>48</xdr:row>
      <xdr:rowOff>114301</xdr:rowOff>
    </xdr:to>
    <xdr:pic>
      <xdr:nvPicPr>
        <xdr:cNvPr id="3105" name="Image 6" descr="Capture.JPG"/>
        <xdr:cNvPicPr>
          <a:picLocks noChangeAspect="1"/>
        </xdr:cNvPicPr>
      </xdr:nvPicPr>
      <xdr:blipFill>
        <a:blip xmlns:r="http://schemas.openxmlformats.org/officeDocument/2006/relationships" r:embed="rId1" cstate="print"/>
        <a:srcRect/>
        <a:stretch>
          <a:fillRect/>
        </a:stretch>
      </xdr:blipFill>
      <xdr:spPr bwMode="auto">
        <a:xfrm>
          <a:off x="108857" y="9686927"/>
          <a:ext cx="6580414" cy="591911"/>
        </a:xfrm>
        <a:prstGeom prst="rect">
          <a:avLst/>
        </a:prstGeom>
        <a:noFill/>
        <a:ln w="9525">
          <a:noFill/>
          <a:miter lim="800000"/>
          <a:headEnd/>
          <a:tailEnd/>
        </a:ln>
      </xdr:spPr>
    </xdr:pic>
    <xdr:clientData/>
  </xdr:twoCellAnchor>
  <xdr:twoCellAnchor editAs="oneCell">
    <xdr:from>
      <xdr:col>1</xdr:col>
      <xdr:colOff>585108</xdr:colOff>
      <xdr:row>0</xdr:row>
      <xdr:rowOff>27214</xdr:rowOff>
    </xdr:from>
    <xdr:to>
      <xdr:col>8</xdr:col>
      <xdr:colOff>48987</xdr:colOff>
      <xdr:row>4</xdr:row>
      <xdr:rowOff>175532</xdr:rowOff>
    </xdr:to>
    <xdr:pic>
      <xdr:nvPicPr>
        <xdr:cNvPr id="3106" name="Image 7" descr="Capture.JPG"/>
        <xdr:cNvPicPr>
          <a:picLocks noChangeAspect="1"/>
        </xdr:cNvPicPr>
      </xdr:nvPicPr>
      <xdr:blipFill>
        <a:blip xmlns:r="http://schemas.openxmlformats.org/officeDocument/2006/relationships" r:embed="rId2" cstate="print"/>
        <a:srcRect/>
        <a:stretch>
          <a:fillRect/>
        </a:stretch>
      </xdr:blipFill>
      <xdr:spPr bwMode="auto">
        <a:xfrm>
          <a:off x="707572" y="27214"/>
          <a:ext cx="5464629" cy="787854"/>
        </a:xfrm>
        <a:prstGeom prst="rect">
          <a:avLst/>
        </a:prstGeom>
        <a:noFill/>
        <a:ln w="9525">
          <a:noFill/>
          <a:miter lim="800000"/>
          <a:headEnd/>
          <a:tailEnd/>
        </a:ln>
      </xdr:spPr>
    </xdr:pic>
    <xdr:clientData/>
  </xdr:twoCellAnchor>
  <xdr:twoCellAnchor editAs="oneCell">
    <xdr:from>
      <xdr:col>7</xdr:col>
      <xdr:colOff>108857</xdr:colOff>
      <xdr:row>45</xdr:row>
      <xdr:rowOff>76200</xdr:rowOff>
    </xdr:from>
    <xdr:to>
      <xdr:col>8</xdr:col>
      <xdr:colOff>349945</xdr:colOff>
      <xdr:row>46</xdr:row>
      <xdr:rowOff>661459</xdr:rowOff>
    </xdr:to>
    <xdr:pic>
      <xdr:nvPicPr>
        <xdr:cNvPr id="4" name="Image 3" descr="signature.png"/>
        <xdr:cNvPicPr>
          <a:picLocks noChangeAspect="1"/>
        </xdr:cNvPicPr>
      </xdr:nvPicPr>
      <xdr:blipFill>
        <a:blip xmlns:r="http://schemas.openxmlformats.org/officeDocument/2006/relationships" r:embed="rId3" cstate="print"/>
        <a:stretch>
          <a:fillRect/>
        </a:stretch>
      </xdr:blipFill>
      <xdr:spPr>
        <a:xfrm>
          <a:off x="5138057" y="9078686"/>
          <a:ext cx="1351431" cy="7703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371475</xdr:colOff>
      <xdr:row>1</xdr:row>
      <xdr:rowOff>85725</xdr:rowOff>
    </xdr:from>
    <xdr:to>
      <xdr:col>3</xdr:col>
      <xdr:colOff>619125</xdr:colOff>
      <xdr:row>4</xdr:row>
      <xdr:rowOff>104775</xdr:rowOff>
    </xdr:to>
    <xdr:pic>
      <xdr:nvPicPr>
        <xdr:cNvPr id="4177"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714375" y="285750"/>
          <a:ext cx="1047750" cy="847725"/>
        </a:xfrm>
        <a:prstGeom prst="rect">
          <a:avLst/>
        </a:prstGeom>
        <a:noFill/>
        <a:ln w="9525">
          <a:noFill/>
          <a:miter lim="800000"/>
          <a:headEnd/>
          <a:tailEnd/>
        </a:ln>
      </xdr:spPr>
    </xdr:pic>
    <xdr:clientData/>
  </xdr:twoCellAnchor>
  <xdr:twoCellAnchor editAs="oneCell">
    <xdr:from>
      <xdr:col>2</xdr:col>
      <xdr:colOff>447675</xdr:colOff>
      <xdr:row>61</xdr:row>
      <xdr:rowOff>95250</xdr:rowOff>
    </xdr:from>
    <xdr:to>
      <xdr:col>2</xdr:col>
      <xdr:colOff>714375</xdr:colOff>
      <xdr:row>62</xdr:row>
      <xdr:rowOff>133350</xdr:rowOff>
    </xdr:to>
    <xdr:pic>
      <xdr:nvPicPr>
        <xdr:cNvPr id="4178" name="Image 11" descr="Location.jpg"/>
        <xdr:cNvPicPr>
          <a:picLocks noChangeAspect="1"/>
        </xdr:cNvPicPr>
      </xdr:nvPicPr>
      <xdr:blipFill>
        <a:blip xmlns:r="http://schemas.openxmlformats.org/officeDocument/2006/relationships" r:embed="rId2" cstate="print"/>
        <a:srcRect/>
        <a:stretch>
          <a:fillRect/>
        </a:stretch>
      </xdr:blipFill>
      <xdr:spPr bwMode="auto">
        <a:xfrm>
          <a:off x="790575" y="12420600"/>
          <a:ext cx="266700" cy="228600"/>
        </a:xfrm>
        <a:prstGeom prst="rect">
          <a:avLst/>
        </a:prstGeom>
        <a:noFill/>
        <a:ln w="9525">
          <a:noFill/>
          <a:miter lim="800000"/>
          <a:headEnd/>
          <a:tailEnd/>
        </a:ln>
      </xdr:spPr>
    </xdr:pic>
    <xdr:clientData/>
  </xdr:twoCellAnchor>
  <xdr:twoCellAnchor editAs="oneCell">
    <xdr:from>
      <xdr:col>3</xdr:col>
      <xdr:colOff>971550</xdr:colOff>
      <xdr:row>61</xdr:row>
      <xdr:rowOff>85725</xdr:rowOff>
    </xdr:from>
    <xdr:to>
      <xdr:col>3</xdr:col>
      <xdr:colOff>1209675</xdr:colOff>
      <xdr:row>62</xdr:row>
      <xdr:rowOff>152400</xdr:rowOff>
    </xdr:to>
    <xdr:pic>
      <xdr:nvPicPr>
        <xdr:cNvPr id="4179" name="Image 12" descr="Email.jpg"/>
        <xdr:cNvPicPr>
          <a:picLocks noChangeAspect="1"/>
        </xdr:cNvPicPr>
      </xdr:nvPicPr>
      <xdr:blipFill>
        <a:blip xmlns:r="http://schemas.openxmlformats.org/officeDocument/2006/relationships" r:embed="rId3" cstate="print"/>
        <a:srcRect/>
        <a:stretch>
          <a:fillRect/>
        </a:stretch>
      </xdr:blipFill>
      <xdr:spPr bwMode="auto">
        <a:xfrm>
          <a:off x="2114550" y="12411075"/>
          <a:ext cx="238125" cy="257175"/>
        </a:xfrm>
        <a:prstGeom prst="rect">
          <a:avLst/>
        </a:prstGeom>
        <a:noFill/>
        <a:ln w="9525">
          <a:noFill/>
          <a:miter lim="800000"/>
          <a:headEnd/>
          <a:tailEnd/>
        </a:ln>
      </xdr:spPr>
    </xdr:pic>
    <xdr:clientData/>
  </xdr:twoCellAnchor>
  <xdr:twoCellAnchor editAs="oneCell">
    <xdr:from>
      <xdr:col>3</xdr:col>
      <xdr:colOff>2419350</xdr:colOff>
      <xdr:row>61</xdr:row>
      <xdr:rowOff>76200</xdr:rowOff>
    </xdr:from>
    <xdr:to>
      <xdr:col>3</xdr:col>
      <xdr:colOff>2657475</xdr:colOff>
      <xdr:row>62</xdr:row>
      <xdr:rowOff>123825</xdr:rowOff>
    </xdr:to>
    <xdr:pic>
      <xdr:nvPicPr>
        <xdr:cNvPr id="4180" name="Image 13" descr="Phone.jpg"/>
        <xdr:cNvPicPr>
          <a:picLocks noChangeAspect="1"/>
        </xdr:cNvPicPr>
      </xdr:nvPicPr>
      <xdr:blipFill>
        <a:blip xmlns:r="http://schemas.openxmlformats.org/officeDocument/2006/relationships" r:embed="rId4" cstate="print"/>
        <a:srcRect/>
        <a:stretch>
          <a:fillRect/>
        </a:stretch>
      </xdr:blipFill>
      <xdr:spPr bwMode="auto">
        <a:xfrm>
          <a:off x="3562350" y="12401550"/>
          <a:ext cx="238125" cy="238125"/>
        </a:xfrm>
        <a:prstGeom prst="rect">
          <a:avLst/>
        </a:prstGeom>
        <a:noFill/>
        <a:ln w="9525">
          <a:noFill/>
          <a:miter lim="800000"/>
          <a:headEnd/>
          <a:tailEnd/>
        </a:ln>
      </xdr:spPr>
    </xdr:pic>
    <xdr:clientData/>
  </xdr:twoCellAnchor>
  <xdr:twoCellAnchor editAs="oneCell">
    <xdr:from>
      <xdr:col>5</xdr:col>
      <xdr:colOff>295275</xdr:colOff>
      <xdr:row>61</xdr:row>
      <xdr:rowOff>123825</xdr:rowOff>
    </xdr:from>
    <xdr:to>
      <xdr:col>5</xdr:col>
      <xdr:colOff>495300</xdr:colOff>
      <xdr:row>62</xdr:row>
      <xdr:rowOff>142875</xdr:rowOff>
    </xdr:to>
    <xdr:pic>
      <xdr:nvPicPr>
        <xdr:cNvPr id="4181" name="Image 14" descr="Website.jpg"/>
        <xdr:cNvPicPr>
          <a:picLocks noChangeAspect="1"/>
        </xdr:cNvPicPr>
      </xdr:nvPicPr>
      <xdr:blipFill>
        <a:blip xmlns:r="http://schemas.openxmlformats.org/officeDocument/2006/relationships" r:embed="rId5" cstate="print"/>
        <a:srcRect/>
        <a:stretch>
          <a:fillRect/>
        </a:stretch>
      </xdr:blipFill>
      <xdr:spPr bwMode="auto">
        <a:xfrm>
          <a:off x="5419725" y="12449175"/>
          <a:ext cx="200025" cy="2095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54429</xdr:colOff>
      <xdr:row>0</xdr:row>
      <xdr:rowOff>10886</xdr:rowOff>
    </xdr:from>
    <xdr:to>
      <xdr:col>8</xdr:col>
      <xdr:colOff>489857</xdr:colOff>
      <xdr:row>8</xdr:row>
      <xdr:rowOff>180398</xdr:rowOff>
    </xdr:to>
    <xdr:pic>
      <xdr:nvPicPr>
        <xdr:cNvPr id="2" name="Image 1" descr="Capture d’écran 2023-09-06 081728.jpg">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54429" y="10886"/>
          <a:ext cx="6645728" cy="1114392"/>
        </a:xfrm>
        <a:prstGeom prst="rect">
          <a:avLst/>
        </a:prstGeom>
      </xdr:spPr>
    </xdr:pic>
    <xdr:clientData/>
  </xdr:twoCellAnchor>
  <xdr:twoCellAnchor editAs="oneCell">
    <xdr:from>
      <xdr:col>0</xdr:col>
      <xdr:colOff>43541</xdr:colOff>
      <xdr:row>53</xdr:row>
      <xdr:rowOff>183471</xdr:rowOff>
    </xdr:from>
    <xdr:to>
      <xdr:col>8</xdr:col>
      <xdr:colOff>468086</xdr:colOff>
      <xdr:row>56</xdr:row>
      <xdr:rowOff>152400</xdr:rowOff>
    </xdr:to>
    <xdr:pic>
      <xdr:nvPicPr>
        <xdr:cNvPr id="3" name="Image 2" descr="Capture d’écran 2023-03-07 111519.jpg"/>
        <xdr:cNvPicPr>
          <a:picLocks noChangeAspect="1"/>
        </xdr:cNvPicPr>
      </xdr:nvPicPr>
      <xdr:blipFill>
        <a:blip xmlns:r="http://schemas.openxmlformats.org/officeDocument/2006/relationships" r:embed="rId2" cstate="print"/>
        <a:stretch>
          <a:fillRect/>
        </a:stretch>
      </xdr:blipFill>
      <xdr:spPr>
        <a:xfrm>
          <a:off x="43541" y="9167451"/>
          <a:ext cx="6634845" cy="5175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66675</xdr:colOff>
      <xdr:row>2</xdr:row>
      <xdr:rowOff>104775</xdr:rowOff>
    </xdr:from>
    <xdr:to>
      <xdr:col>3</xdr:col>
      <xdr:colOff>914400</xdr:colOff>
      <xdr:row>5</xdr:row>
      <xdr:rowOff>28575</xdr:rowOff>
    </xdr:to>
    <xdr:pic>
      <xdr:nvPicPr>
        <xdr:cNvPr id="5201"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409575" y="533400"/>
          <a:ext cx="1647825" cy="1114425"/>
        </a:xfrm>
        <a:prstGeom prst="rect">
          <a:avLst/>
        </a:prstGeom>
        <a:noFill/>
        <a:ln w="9525">
          <a:noFill/>
          <a:miter lim="800000"/>
          <a:headEnd/>
          <a:tailEnd/>
        </a:ln>
      </xdr:spPr>
    </xdr:pic>
    <xdr:clientData/>
  </xdr:twoCellAnchor>
  <xdr:twoCellAnchor editAs="oneCell">
    <xdr:from>
      <xdr:col>2</xdr:col>
      <xdr:colOff>447675</xdr:colOff>
      <xdr:row>62</xdr:row>
      <xdr:rowOff>123825</xdr:rowOff>
    </xdr:from>
    <xdr:to>
      <xdr:col>2</xdr:col>
      <xdr:colOff>714375</xdr:colOff>
      <xdr:row>63</xdr:row>
      <xdr:rowOff>161925</xdr:rowOff>
    </xdr:to>
    <xdr:pic>
      <xdr:nvPicPr>
        <xdr:cNvPr id="5202" name="Image 3" descr="Location.jpg"/>
        <xdr:cNvPicPr>
          <a:picLocks noChangeAspect="1"/>
        </xdr:cNvPicPr>
      </xdr:nvPicPr>
      <xdr:blipFill>
        <a:blip xmlns:r="http://schemas.openxmlformats.org/officeDocument/2006/relationships" r:embed="rId2" cstate="print"/>
        <a:srcRect/>
        <a:stretch>
          <a:fillRect/>
        </a:stretch>
      </xdr:blipFill>
      <xdr:spPr bwMode="auto">
        <a:xfrm>
          <a:off x="790575" y="13020675"/>
          <a:ext cx="266700" cy="228600"/>
        </a:xfrm>
        <a:prstGeom prst="rect">
          <a:avLst/>
        </a:prstGeom>
        <a:noFill/>
        <a:ln w="9525">
          <a:noFill/>
          <a:miter lim="800000"/>
          <a:headEnd/>
          <a:tailEnd/>
        </a:ln>
      </xdr:spPr>
    </xdr:pic>
    <xdr:clientData/>
  </xdr:twoCellAnchor>
  <xdr:twoCellAnchor editAs="oneCell">
    <xdr:from>
      <xdr:col>3</xdr:col>
      <xdr:colOff>742950</xdr:colOff>
      <xdr:row>62</xdr:row>
      <xdr:rowOff>123825</xdr:rowOff>
    </xdr:from>
    <xdr:to>
      <xdr:col>3</xdr:col>
      <xdr:colOff>981075</xdr:colOff>
      <xdr:row>64</xdr:row>
      <xdr:rowOff>0</xdr:rowOff>
    </xdr:to>
    <xdr:pic>
      <xdr:nvPicPr>
        <xdr:cNvPr id="5203" name="Image 4" descr="Email.jpg"/>
        <xdr:cNvPicPr>
          <a:picLocks noChangeAspect="1"/>
        </xdr:cNvPicPr>
      </xdr:nvPicPr>
      <xdr:blipFill>
        <a:blip xmlns:r="http://schemas.openxmlformats.org/officeDocument/2006/relationships" r:embed="rId3" cstate="print"/>
        <a:srcRect/>
        <a:stretch>
          <a:fillRect/>
        </a:stretch>
      </xdr:blipFill>
      <xdr:spPr bwMode="auto">
        <a:xfrm>
          <a:off x="1885950" y="13020675"/>
          <a:ext cx="238125" cy="257175"/>
        </a:xfrm>
        <a:prstGeom prst="rect">
          <a:avLst/>
        </a:prstGeom>
        <a:noFill/>
        <a:ln w="9525">
          <a:noFill/>
          <a:miter lim="800000"/>
          <a:headEnd/>
          <a:tailEnd/>
        </a:ln>
      </xdr:spPr>
    </xdr:pic>
    <xdr:clientData/>
  </xdr:twoCellAnchor>
  <xdr:twoCellAnchor editAs="oneCell">
    <xdr:from>
      <xdr:col>3</xdr:col>
      <xdr:colOff>2190750</xdr:colOff>
      <xdr:row>62</xdr:row>
      <xdr:rowOff>104775</xdr:rowOff>
    </xdr:from>
    <xdr:to>
      <xdr:col>3</xdr:col>
      <xdr:colOff>2428875</xdr:colOff>
      <xdr:row>63</xdr:row>
      <xdr:rowOff>152400</xdr:rowOff>
    </xdr:to>
    <xdr:pic>
      <xdr:nvPicPr>
        <xdr:cNvPr id="5204" name="Image 5" descr="Phone.jpg"/>
        <xdr:cNvPicPr>
          <a:picLocks noChangeAspect="1"/>
        </xdr:cNvPicPr>
      </xdr:nvPicPr>
      <xdr:blipFill>
        <a:blip xmlns:r="http://schemas.openxmlformats.org/officeDocument/2006/relationships" r:embed="rId4" cstate="print"/>
        <a:srcRect/>
        <a:stretch>
          <a:fillRect/>
        </a:stretch>
      </xdr:blipFill>
      <xdr:spPr bwMode="auto">
        <a:xfrm>
          <a:off x="3333750" y="13001625"/>
          <a:ext cx="238125" cy="238125"/>
        </a:xfrm>
        <a:prstGeom prst="rect">
          <a:avLst/>
        </a:prstGeom>
        <a:noFill/>
        <a:ln w="9525">
          <a:noFill/>
          <a:miter lim="800000"/>
          <a:headEnd/>
          <a:tailEnd/>
        </a:ln>
      </xdr:spPr>
    </xdr:pic>
    <xdr:clientData/>
  </xdr:twoCellAnchor>
  <xdr:twoCellAnchor editAs="oneCell">
    <xdr:from>
      <xdr:col>5</xdr:col>
      <xdr:colOff>114300</xdr:colOff>
      <xdr:row>62</xdr:row>
      <xdr:rowOff>171450</xdr:rowOff>
    </xdr:from>
    <xdr:to>
      <xdr:col>5</xdr:col>
      <xdr:colOff>323850</xdr:colOff>
      <xdr:row>64</xdr:row>
      <xdr:rowOff>0</xdr:rowOff>
    </xdr:to>
    <xdr:pic>
      <xdr:nvPicPr>
        <xdr:cNvPr id="5205" name="Image 6" descr="Website.jpg"/>
        <xdr:cNvPicPr>
          <a:picLocks noChangeAspect="1"/>
        </xdr:cNvPicPr>
      </xdr:nvPicPr>
      <xdr:blipFill>
        <a:blip xmlns:r="http://schemas.openxmlformats.org/officeDocument/2006/relationships" r:embed="rId5" cstate="print"/>
        <a:srcRect/>
        <a:stretch>
          <a:fillRect/>
        </a:stretch>
      </xdr:blipFill>
      <xdr:spPr bwMode="auto">
        <a:xfrm>
          <a:off x="5238750" y="13068300"/>
          <a:ext cx="209550" cy="2095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238125</xdr:colOff>
      <xdr:row>1</xdr:row>
      <xdr:rowOff>114300</xdr:rowOff>
    </xdr:from>
    <xdr:to>
      <xdr:col>6</xdr:col>
      <xdr:colOff>447675</xdr:colOff>
      <xdr:row>23</xdr:row>
      <xdr:rowOff>85725</xdr:rowOff>
    </xdr:to>
    <xdr:pic>
      <xdr:nvPicPr>
        <xdr:cNvPr id="6193" name="Image 1" descr="RAPPEL SEANCE.jpg"/>
        <xdr:cNvPicPr>
          <a:picLocks noChangeAspect="1"/>
        </xdr:cNvPicPr>
      </xdr:nvPicPr>
      <xdr:blipFill>
        <a:blip xmlns:r="http://schemas.openxmlformats.org/officeDocument/2006/relationships" r:embed="rId1" cstate="print"/>
        <a:srcRect/>
        <a:stretch>
          <a:fillRect/>
        </a:stretch>
      </xdr:blipFill>
      <xdr:spPr bwMode="auto">
        <a:xfrm>
          <a:off x="1000125" y="304800"/>
          <a:ext cx="4019550" cy="4162425"/>
        </a:xfrm>
        <a:prstGeom prst="rect">
          <a:avLst/>
        </a:prstGeom>
        <a:noFill/>
        <a:ln w="9525">
          <a:noFill/>
          <a:miter lim="800000"/>
          <a:headEnd/>
          <a:tailEnd/>
        </a:ln>
      </xdr:spPr>
    </xdr:pic>
    <xdr:clientData/>
  </xdr:twoCellAnchor>
  <xdr:oneCellAnchor>
    <xdr:from>
      <xdr:col>2</xdr:col>
      <xdr:colOff>361950</xdr:colOff>
      <xdr:row>15</xdr:row>
      <xdr:rowOff>9525</xdr:rowOff>
    </xdr:from>
    <xdr:ext cx="2686049" cy="274819"/>
    <xdr:sp macro="" textlink="'MINI BAIN'!H28">
      <xdr:nvSpPr>
        <xdr:cNvPr id="3" name="ZoneTexte 2"/>
        <xdr:cNvSpPr txBox="1"/>
      </xdr:nvSpPr>
      <xdr:spPr>
        <a:xfrm>
          <a:off x="1885950" y="2867025"/>
          <a:ext cx="2686049" cy="2748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fld id="{C7A71A04-16D3-4131-A5BA-8F74CD122A5F}" type="TxLink">
            <a:rPr lang="fr-FR" sz="1200" b="1">
              <a:solidFill>
                <a:schemeClr val="tx1">
                  <a:lumMod val="65000"/>
                  <a:lumOff val="35000"/>
                </a:schemeClr>
              </a:solidFill>
              <a:latin typeface="GeosansLight" pitchFamily="2" charset="0"/>
            </a:rPr>
            <a:pPr/>
            <a:t> </a:t>
          </a:fld>
          <a:endParaRPr lang="fr-FR" sz="1200" b="1">
            <a:solidFill>
              <a:schemeClr val="tx1">
                <a:lumMod val="65000"/>
                <a:lumOff val="35000"/>
              </a:schemeClr>
            </a:solidFill>
            <a:latin typeface="GeosansLight" pitchFamily="2" charset="0"/>
          </a:endParaRPr>
        </a:p>
      </xdr:txBody>
    </xdr:sp>
    <xdr:clientData/>
  </xdr:oneCellAnchor>
  <xdr:twoCellAnchor>
    <xdr:from>
      <xdr:col>2</xdr:col>
      <xdr:colOff>381000</xdr:colOff>
      <xdr:row>12</xdr:row>
      <xdr:rowOff>47625</xdr:rowOff>
    </xdr:from>
    <xdr:to>
      <xdr:col>6</xdr:col>
      <xdr:colOff>76200</xdr:colOff>
      <xdr:row>13</xdr:row>
      <xdr:rowOff>114300</xdr:rowOff>
    </xdr:to>
    <xdr:sp macro="" textlink="'MINI BAIN'!D28">
      <xdr:nvSpPr>
        <xdr:cNvPr id="4" name="ZoneTexte 3"/>
        <xdr:cNvSpPr txBox="1"/>
      </xdr:nvSpPr>
      <xdr:spPr>
        <a:xfrm>
          <a:off x="1905000" y="2333625"/>
          <a:ext cx="274320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fld id="{43862825-D670-4939-B7D0-2560D3F0CDB3}" type="TxLink">
            <a:rPr lang="fr-FR" sz="1200" b="1" i="0" u="none" strike="noStrike">
              <a:solidFill>
                <a:schemeClr val="tx1">
                  <a:lumMod val="65000"/>
                  <a:lumOff val="35000"/>
                </a:schemeClr>
              </a:solidFill>
              <a:latin typeface="GeosansLight" pitchFamily="2" charset="0"/>
              <a:ea typeface="Calibri"/>
              <a:cs typeface="Calibri"/>
            </a:rPr>
            <a:pPr/>
            <a:t> </a:t>
          </a:fld>
          <a:endParaRPr lang="fr-FR" sz="1200" b="1">
            <a:solidFill>
              <a:schemeClr val="tx1">
                <a:lumMod val="65000"/>
                <a:lumOff val="35000"/>
              </a:schemeClr>
            </a:solidFill>
            <a:latin typeface="GeosansLight"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ES%20ESSENTIELS/GRAND%20LIVRE%20RECETTES%20&amp;%20DEPENSES%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lin/OneDrive/Bureau/PHOTOGRAPHIE/LES%20ESSENTIELS/GRAND%20LIVRE%20RECETTES%20&amp;%20DEPENSES%202020%20maj%2021%2011%202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MMAIRE"/>
      <sheetName val="CALENDRIER 2020"/>
      <sheetName val="DONNEES"/>
      <sheetName val="BASE CLIENTS"/>
      <sheetName val="BASE PRODUITS"/>
      <sheetName val="BASE FACTURATION"/>
      <sheetName val="CONTRAT"/>
      <sheetName val="ACCOMPTE"/>
      <sheetName val="FACTURE"/>
      <sheetName val="RECAP"/>
      <sheetName val="RECAPITULATIF REEL"/>
      <sheetName val="ENTREES 2020"/>
      <sheetName val="MAI 2020"/>
      <sheetName val="JUIN 2020"/>
      <sheetName val="JUILLET 2020"/>
      <sheetName val="JANVIER 2020"/>
      <sheetName val="FEVRIER 2020"/>
      <sheetName val="MARS 2019"/>
      <sheetName val="AVRIL 2020"/>
      <sheetName val="AOUT 2020"/>
      <sheetName val="SEPTEMBRE 2020"/>
      <sheetName val="OCTOBRE 2019"/>
      <sheetName val="NOVEMBRE 2020"/>
      <sheetName val="DECEMBRE 2020"/>
      <sheetName val="SUIVI BONS CADEAUX"/>
      <sheetName val="BILAN 2019"/>
      <sheetName val="BILAN 2018"/>
      <sheetName val="ESTIMATION BENEF"/>
      <sheetName val="PRIX DE REVIENT D'UNE SEANCE"/>
      <sheetName val="CONTRAT BON CADEAU"/>
      <sheetName val="CONTRAT CASTING CALL"/>
      <sheetName val="ETSY"/>
      <sheetName val="Feuil1"/>
      <sheetName val="Feuil2"/>
    </sheetNames>
    <sheetDataSet>
      <sheetData sheetId="0" refreshError="1"/>
      <sheetData sheetId="1" refreshError="1"/>
      <sheetData sheetId="2" refreshError="1"/>
      <sheetData sheetId="3"/>
      <sheetData sheetId="4">
        <row r="7">
          <cell r="A7" t="str">
            <v>Référence produit</v>
          </cell>
          <cell r="B7" t="str">
            <v>Description</v>
          </cell>
          <cell r="C7" t="str">
            <v>Prix de vente € HT</v>
          </cell>
          <cell r="D7" t="str">
            <v>Remarques</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SEANCE MATERNITE PACKAKE 1 PETIT PRIX</v>
          </cell>
          <cell r="C12">
            <v>100</v>
          </cell>
          <cell r="D12" t="str">
            <v>10 PHOTOS / 30 MIN</v>
          </cell>
        </row>
        <row r="13">
          <cell r="A13" t="str">
            <v>P6</v>
          </cell>
          <cell r="B13" t="str">
            <v>SEANCE MATERNITE PACKAGE 2 PLAISIR</v>
          </cell>
          <cell r="C13">
            <v>150</v>
          </cell>
          <cell r="D13" t="str">
            <v>20 PHOTOS / 1H</v>
          </cell>
        </row>
        <row r="14">
          <cell r="A14" t="str">
            <v>P7</v>
          </cell>
          <cell r="B14" t="str">
            <v>SEANCE MATERNITE PACKAGE 3 INTENSE</v>
          </cell>
          <cell r="C14">
            <v>200</v>
          </cell>
          <cell r="D14" t="str">
            <v>30 PHOTOS / 1H</v>
          </cell>
        </row>
        <row r="15">
          <cell r="A15" t="str">
            <v>P8</v>
          </cell>
          <cell r="B15" t="str">
            <v>SEANCE MATERNITE EFFECTUEE REDUCTION SUR SEANCE NAISSANCE</v>
          </cell>
          <cell r="C15">
            <v>-50</v>
          </cell>
          <cell r="D15" t="str">
            <v>REDUCTION</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row>
        <row r="46">
          <cell r="A46" t="str">
            <v>P39</v>
          </cell>
          <cell r="B46" t="str">
            <v>ACOMPTE 50€</v>
          </cell>
          <cell r="C46">
            <v>-50</v>
          </cell>
        </row>
        <row r="47">
          <cell r="A47" t="str">
            <v>P40</v>
          </cell>
          <cell r="B47" t="str">
            <v>PACK PLAISANCE PARTIE NAISSANCE</v>
          </cell>
          <cell r="C47">
            <v>250</v>
          </cell>
        </row>
        <row r="48">
          <cell r="A48" t="str">
            <v>P40</v>
          </cell>
          <cell r="B48" t="str">
            <v>TARIF PERSONNALISE</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OMMAIRE"/>
      <sheetName val="DONNEES"/>
      <sheetName val="BASE CLIENTS"/>
      <sheetName val="BASE PRODUITS"/>
      <sheetName val="BASE FACTURATION"/>
      <sheetName val="RECAP"/>
      <sheetName val="RECAPITULATIF REEL"/>
      <sheetName val="ENTREES 2021"/>
      <sheetName val="JANVIER 2021"/>
      <sheetName val="FEVRIER 2021"/>
      <sheetName val="MARS 2021"/>
      <sheetName val="AVRIL 2021"/>
      <sheetName val="MAI 2021"/>
      <sheetName val="JUIN 2021"/>
      <sheetName val="JUILLET 2021"/>
      <sheetName val="AOUT 2021"/>
      <sheetName val="SEPTEMBRE 2021"/>
      <sheetName val="OCTOBRE 2021"/>
      <sheetName val="NOVEMBRE 2021"/>
      <sheetName val="DECEMBRE 2021"/>
      <sheetName val="CONTRAT"/>
      <sheetName val="ACCOMPTE"/>
      <sheetName val="FACTURE"/>
      <sheetName val="SUIVI BONS CADEAUX"/>
      <sheetName val="BILAN 2021"/>
      <sheetName val="BILAN 2019"/>
      <sheetName val="BILAN 2018"/>
      <sheetName val="ESTIMATION BENEF"/>
      <sheetName val="PRIX DE REVIENT D'UNE SEANCE"/>
      <sheetName val="CONTRAT BON CADEAU"/>
      <sheetName val="CONTRAT CASTING CALL"/>
      <sheetName val="Feuil1"/>
      <sheetName val="Feuil2"/>
      <sheetName val="JANVIER 2020"/>
      <sheetName val="FEVRIER 2020"/>
      <sheetName val="MARS 2019"/>
      <sheetName val="AVRIL 2020"/>
      <sheetName val="MAI 2020"/>
      <sheetName val="JUIN 2020"/>
      <sheetName val="JUILLET 2020"/>
      <sheetName val="AOUT 2020"/>
      <sheetName val="SEPTEMBRE 2020"/>
      <sheetName val="OCTOBRE 2019"/>
      <sheetName val="NOVEMBRE 2020"/>
      <sheetName val="DECEMBRE 2020"/>
    </sheetNames>
    <sheetDataSet>
      <sheetData sheetId="0" refreshError="1"/>
      <sheetData sheetId="1" refreshError="1"/>
      <sheetData sheetId="2" refreshError="1"/>
      <sheetData sheetId="3" refreshError="1">
        <row r="6">
          <cell r="C6">
            <v>0</v>
          </cell>
        </row>
        <row r="7">
          <cell r="A7" t="str">
            <v>Référence produit</v>
          </cell>
          <cell r="B7" t="str">
            <v>Description</v>
          </cell>
          <cell r="C7" t="str">
            <v>Prix de vente € HT</v>
          </cell>
          <cell r="D7" t="str">
            <v>Remarques</v>
          </cell>
          <cell r="E7">
            <v>0</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SUPPLEMENT BAIN DE LAIT</v>
          </cell>
          <cell r="C12">
            <v>75</v>
          </cell>
          <cell r="D12" t="str">
            <v>5 PHOTOS solo</v>
          </cell>
        </row>
        <row r="13">
          <cell r="A13" t="str">
            <v>P6</v>
          </cell>
          <cell r="B13" t="str">
            <v>SUPPLEMENT BAIN E LAIT</v>
          </cell>
          <cell r="C13">
            <v>100</v>
          </cell>
          <cell r="D13" t="str">
            <v>10 PHOTOS duo</v>
          </cell>
        </row>
        <row r="14">
          <cell r="A14" t="str">
            <v>P7</v>
          </cell>
          <cell r="B14" t="str">
            <v>SEANCE BAIN DE LAIT SOLO</v>
          </cell>
          <cell r="C14">
            <v>180</v>
          </cell>
          <cell r="D14" t="str">
            <v>10 PHOTOS SOLO</v>
          </cell>
        </row>
        <row r="15">
          <cell r="A15" t="str">
            <v>P8</v>
          </cell>
          <cell r="B15" t="str">
            <v>SEANCE BAIN DE LAIT DUO</v>
          </cell>
          <cell r="C15">
            <v>230</v>
          </cell>
          <cell r="D15" t="str">
            <v>20 PHOTOS SOLO</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cell r="B24">
            <v>0</v>
          </cell>
          <cell r="C24">
            <v>0</v>
          </cell>
          <cell r="D24">
            <v>0</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7">
          <cell r="A27" t="str">
            <v>P20</v>
          </cell>
          <cell r="B27">
            <v>0</v>
          </cell>
          <cell r="C27">
            <v>0</v>
          </cell>
          <cell r="D27">
            <v>0</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cell r="B31">
            <v>0</v>
          </cell>
          <cell r="C31">
            <v>0</v>
          </cell>
          <cell r="D31">
            <v>0</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cell r="D45">
            <v>0</v>
          </cell>
        </row>
        <row r="46">
          <cell r="A46" t="str">
            <v>P39</v>
          </cell>
          <cell r="B46" t="str">
            <v>ACOMPTE 50€</v>
          </cell>
          <cell r="C46">
            <v>-50</v>
          </cell>
          <cell r="D46">
            <v>0</v>
          </cell>
        </row>
        <row r="47">
          <cell r="A47" t="str">
            <v>P40</v>
          </cell>
          <cell r="B47" t="str">
            <v>PACK PLAISANCE PARTIE NAISSANCE</v>
          </cell>
          <cell r="C47">
            <v>250</v>
          </cell>
          <cell r="D47">
            <v>0</v>
          </cell>
        </row>
        <row r="48">
          <cell r="A48" t="str">
            <v>P41</v>
          </cell>
          <cell r="B48" t="str">
            <v>SMASH THE CAKE  PACK PETIT PRIX</v>
          </cell>
          <cell r="C48">
            <v>180</v>
          </cell>
          <cell r="D48" t="str">
            <v>10 PHOTOS / 1H</v>
          </cell>
        </row>
        <row r="49">
          <cell r="A49" t="str">
            <v>P42</v>
          </cell>
          <cell r="B49" t="str">
            <v>SMASH THE CAKE PACK PLAISIR</v>
          </cell>
          <cell r="C49">
            <v>230</v>
          </cell>
          <cell r="D49" t="str">
            <v>20 PHOTOS /1H</v>
          </cell>
          <cell r="E49">
            <v>0</v>
          </cell>
        </row>
        <row r="50">
          <cell r="A50" t="str">
            <v>P43</v>
          </cell>
          <cell r="B50" t="str">
            <v>SMASH THE CAKE PACK INTENSE</v>
          </cell>
          <cell r="C50">
            <v>280</v>
          </cell>
          <cell r="D50" t="str">
            <v>30 PHOTOS /1H30</v>
          </cell>
        </row>
        <row r="51">
          <cell r="A51" t="str">
            <v>P44</v>
          </cell>
          <cell r="B51" t="str">
            <v>OFFRE NAISSANCE FAIRE PART FORMULE  MINI PRIX</v>
          </cell>
          <cell r="C51">
            <v>210</v>
          </cell>
          <cell r="D51" t="str">
            <v>6 PHOTOS ET 10 FAIRE PARTS</v>
          </cell>
          <cell r="E51">
            <v>0</v>
          </cell>
        </row>
        <row r="52">
          <cell r="A52" t="str">
            <v>P45</v>
          </cell>
          <cell r="B52" t="str">
            <v>OFFRE NAISSANCE FAIRE FART  FORMULE PLAISIR</v>
          </cell>
          <cell r="C52">
            <v>265</v>
          </cell>
          <cell r="D52" t="str">
            <v>6 PHOTOS ET 20 FAIRE PARTS</v>
          </cell>
        </row>
        <row r="53">
          <cell r="A53" t="str">
            <v>P46</v>
          </cell>
          <cell r="B53" t="str">
            <v>OFFRE NAISSANCE FAIRE FORMULE INTENSE</v>
          </cell>
          <cell r="C53">
            <v>310</v>
          </cell>
          <cell r="D53" t="str">
            <v>6 PHOTOS ET 30 FAIRE PARTS</v>
          </cell>
          <cell r="E53">
            <v>0</v>
          </cell>
        </row>
        <row r="54">
          <cell r="A54" t="str">
            <v>P47</v>
          </cell>
          <cell r="B54" t="str">
            <v>MINI SEANCE BIEN DANS MON BAIN   FORMULE CA MOUSSE</v>
          </cell>
          <cell r="C54">
            <v>75</v>
          </cell>
          <cell r="D54" t="str">
            <v>6 PHOTOS / 20 MIN</v>
          </cell>
        </row>
        <row r="55">
          <cell r="A55" t="str">
            <v>P48</v>
          </cell>
          <cell r="B55" t="str">
            <v>MINI SEANCE BIEN DANS MON BAIN  FORMULE JOLIE FLEUR</v>
          </cell>
          <cell r="C55">
            <v>90</v>
          </cell>
          <cell r="D55" t="str">
            <v>6 PHOTOS / 20 MIN</v>
          </cell>
        </row>
        <row r="56">
          <cell r="A56" t="str">
            <v>P49</v>
          </cell>
          <cell r="B56" t="str">
            <v>MINI SEANCE BIEN DANS MON BAIN  FORMULE FLEURS &amp; mousse</v>
          </cell>
          <cell r="C56">
            <v>155</v>
          </cell>
          <cell r="D56" t="str">
            <v>12 PHOTOS / 40 MIN</v>
          </cell>
        </row>
        <row r="57">
          <cell r="A57" t="str">
            <v>P50</v>
          </cell>
          <cell r="B57" t="str">
            <v>AJOUT PHOTO AVEC MAMAN</v>
          </cell>
          <cell r="C57">
            <v>20</v>
          </cell>
          <cell r="D57" t="str">
            <v xml:space="preserve">2 PHOTOS   </v>
          </cell>
        </row>
        <row r="58">
          <cell r="A58" t="str">
            <v>P51</v>
          </cell>
          <cell r="B58" t="str">
            <v>MONTAGE NUMERIQUE NOEL</v>
          </cell>
          <cell r="C58">
            <v>12</v>
          </cell>
          <cell r="D5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elinemahieu@yahoo.fr" TargetMode="External"/><Relationship Id="rId1" Type="http://schemas.openxmlformats.org/officeDocument/2006/relationships/hyperlink" Target="http://celinemahieu.wixsite.com/photographi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celinemahieu@yahoo.fr" TargetMode="External"/><Relationship Id="rId1" Type="http://schemas.openxmlformats.org/officeDocument/2006/relationships/hyperlink" Target="http://celinemahieu.wixsite.com/photographie"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66CC"/>
    <pageSetUpPr fitToPage="1"/>
  </sheetPr>
  <dimension ref="A1:I56"/>
  <sheetViews>
    <sheetView showGridLines="0" showZeros="0" tabSelected="1" showWhiteSpace="0" view="pageLayout" workbookViewId="0">
      <selection activeCell="D25" sqref="D25"/>
    </sheetView>
  </sheetViews>
  <sheetFormatPr baseColWidth="10" defaultColWidth="11.44140625" defaultRowHeight="14.4"/>
  <cols>
    <col min="1" max="1" width="1.6640625" style="1" customWidth="1"/>
    <col min="2" max="3" width="11.44140625" style="1"/>
    <col min="4" max="4" width="18.33203125" style="1" customWidth="1"/>
    <col min="5" max="5" width="5.109375" style="1" customWidth="1"/>
    <col min="6" max="6" width="15.44140625" style="1" customWidth="1"/>
    <col min="7" max="7" width="6.5546875" style="1" customWidth="1"/>
    <col min="8" max="8" width="15.5546875" style="1" customWidth="1"/>
    <col min="9" max="9" width="7.44140625" style="1" customWidth="1"/>
    <col min="10" max="10" width="0" style="1" hidden="1" customWidth="1"/>
    <col min="11" max="16384" width="11.44140625" style="1"/>
  </cols>
  <sheetData>
    <row r="1" spans="1:9" ht="4.5" customHeight="1"/>
    <row r="2" spans="1:9" ht="15" customHeight="1">
      <c r="D2" s="460"/>
      <c r="E2" s="460"/>
      <c r="F2" s="460"/>
      <c r="G2" s="460"/>
    </row>
    <row r="3" spans="1:9" ht="15.75" customHeight="1">
      <c r="A3" s="461"/>
      <c r="B3" s="461"/>
      <c r="C3" s="461"/>
      <c r="D3" s="460"/>
      <c r="E3" s="460"/>
      <c r="F3" s="460"/>
      <c r="G3" s="460"/>
    </row>
    <row r="4" spans="1:9" ht="15" customHeight="1">
      <c r="A4" s="461"/>
      <c r="B4" s="461"/>
      <c r="C4" s="461"/>
      <c r="D4" s="460"/>
      <c r="E4" s="460"/>
      <c r="F4" s="460"/>
      <c r="G4" s="460"/>
    </row>
    <row r="5" spans="1:9">
      <c r="D5" s="462"/>
      <c r="E5" s="462"/>
      <c r="F5" s="462"/>
      <c r="G5" s="462"/>
    </row>
    <row r="6" spans="1:9" ht="6.75" customHeight="1">
      <c r="B6" s="2"/>
      <c r="C6" s="2"/>
      <c r="D6" s="2"/>
      <c r="E6" s="2"/>
      <c r="F6" s="2"/>
      <c r="G6" s="2"/>
      <c r="H6" s="2"/>
      <c r="I6" s="2"/>
    </row>
    <row r="7" spans="1:9" ht="2.25" customHeight="1"/>
    <row r="8" spans="1:9" ht="3" customHeight="1"/>
    <row r="9" spans="1:9" ht="2.25" customHeight="1"/>
    <row r="10" spans="1:9" ht="26.25" customHeight="1">
      <c r="B10" s="463" t="s">
        <v>217</v>
      </c>
      <c r="C10" s="463"/>
      <c r="D10" s="463"/>
      <c r="E10" s="463"/>
      <c r="F10" s="463"/>
      <c r="G10" s="463"/>
      <c r="H10" s="463"/>
      <c r="I10" s="463"/>
    </row>
    <row r="11" spans="1:9" ht="5.25" customHeight="1">
      <c r="B11" s="17"/>
      <c r="C11" s="17"/>
      <c r="D11" s="17"/>
      <c r="E11" s="17"/>
      <c r="F11" s="17"/>
      <c r="G11" s="17"/>
      <c r="H11" s="17"/>
      <c r="I11" s="17"/>
    </row>
    <row r="12" spans="1:9" ht="17.25" customHeight="1">
      <c r="A12" s="3"/>
      <c r="B12" s="59" t="s">
        <v>339</v>
      </c>
      <c r="C12" s="3"/>
      <c r="D12" s="4"/>
      <c r="E12" s="464"/>
      <c r="F12" s="464"/>
      <c r="G12" s="464"/>
      <c r="H12" s="464"/>
      <c r="I12" s="464"/>
    </row>
    <row r="13" spans="1:9" s="7" customFormat="1" ht="3.75" customHeight="1">
      <c r="A13" s="4"/>
      <c r="B13" s="32"/>
      <c r="C13" s="32"/>
      <c r="D13" s="5"/>
      <c r="E13" s="6"/>
      <c r="F13" s="29"/>
      <c r="G13" s="6"/>
      <c r="H13" s="5"/>
      <c r="I13" s="6"/>
    </row>
    <row r="14" spans="1:9" s="57" customFormat="1" ht="5.25" customHeight="1">
      <c r="B14" s="74"/>
      <c r="C14" s="74"/>
      <c r="D14" s="74"/>
      <c r="E14" s="74"/>
      <c r="F14" s="74"/>
      <c r="G14" s="74"/>
      <c r="H14" s="74"/>
      <c r="I14" s="74"/>
    </row>
    <row r="15" spans="1:9" s="57" customFormat="1" ht="17.25" customHeight="1">
      <c r="A15" s="59"/>
      <c r="B15" s="59" t="s">
        <v>340</v>
      </c>
      <c r="C15" s="59"/>
      <c r="D15" s="60"/>
      <c r="E15" s="464"/>
      <c r="F15" s="464"/>
      <c r="G15" s="464"/>
      <c r="H15" s="464"/>
      <c r="I15" s="464"/>
    </row>
    <row r="16" spans="1:9" s="64" customFormat="1" ht="3.75" customHeight="1">
      <c r="A16" s="60"/>
      <c r="B16" s="406"/>
      <c r="C16" s="406"/>
      <c r="D16" s="62"/>
      <c r="E16" s="63"/>
      <c r="F16" s="404"/>
      <c r="G16" s="63"/>
      <c r="H16" s="62"/>
      <c r="I16" s="63"/>
    </row>
    <row r="17" spans="1:9" s="7" customFormat="1" ht="6" customHeight="1">
      <c r="A17" s="4"/>
      <c r="B17" s="29"/>
      <c r="C17" s="29"/>
      <c r="D17" s="5"/>
      <c r="E17" s="6"/>
      <c r="F17" s="5"/>
      <c r="G17" s="6"/>
      <c r="H17" s="5"/>
      <c r="I17" s="6"/>
    </row>
    <row r="18" spans="1:9">
      <c r="A18" s="3"/>
      <c r="B18" s="3" t="s">
        <v>0</v>
      </c>
      <c r="C18" s="3"/>
      <c r="D18" s="464"/>
      <c r="E18" s="464"/>
      <c r="F18" s="464"/>
      <c r="G18" s="464"/>
      <c r="H18" s="464"/>
      <c r="I18" s="464"/>
    </row>
    <row r="19" spans="1:9" s="7" customFormat="1" ht="3.75" customHeight="1">
      <c r="A19" s="4"/>
      <c r="B19" s="4"/>
      <c r="C19" s="4"/>
      <c r="D19" s="4"/>
      <c r="E19" s="4"/>
      <c r="F19" s="4"/>
      <c r="G19" s="4"/>
      <c r="H19" s="4"/>
      <c r="I19" s="4"/>
    </row>
    <row r="20" spans="1:9">
      <c r="A20" s="3"/>
      <c r="B20" s="3" t="s">
        <v>5</v>
      </c>
      <c r="C20" s="3"/>
      <c r="D20" s="471"/>
      <c r="E20" s="471"/>
      <c r="F20" s="9" t="s">
        <v>4</v>
      </c>
      <c r="G20" s="464"/>
      <c r="H20" s="464"/>
      <c r="I20" s="464"/>
    </row>
    <row r="21" spans="1:9" s="7" customFormat="1" ht="3.75" customHeight="1">
      <c r="A21" s="4"/>
      <c r="B21" s="4"/>
      <c r="C21" s="4"/>
      <c r="D21" s="4"/>
      <c r="E21" s="4"/>
      <c r="F21" s="4"/>
      <c r="G21" s="4"/>
      <c r="H21" s="4"/>
      <c r="I21" s="4"/>
    </row>
    <row r="22" spans="1:9" ht="15.75" customHeight="1">
      <c r="A22" s="3"/>
      <c r="B22" s="443" t="s">
        <v>3</v>
      </c>
      <c r="C22" s="443"/>
      <c r="D22" s="470"/>
      <c r="E22" s="470"/>
      <c r="F22" s="29" t="s">
        <v>2</v>
      </c>
      <c r="G22" s="465"/>
      <c r="H22" s="466"/>
      <c r="I22" s="466"/>
    </row>
    <row r="23" spans="1:9" s="2" customFormat="1" ht="9" customHeight="1">
      <c r="A23" s="8"/>
      <c r="B23" s="10"/>
      <c r="C23" s="10"/>
      <c r="D23" s="31"/>
      <c r="E23" s="10"/>
      <c r="F23" s="31"/>
      <c r="G23" s="31"/>
      <c r="H23" s="10"/>
      <c r="I23" s="10"/>
    </row>
    <row r="24" spans="1:9" s="2" customFormat="1" ht="3" customHeight="1">
      <c r="A24" s="8"/>
      <c r="B24" s="6"/>
      <c r="C24" s="6"/>
      <c r="D24" s="29"/>
      <c r="E24" s="6"/>
      <c r="F24" s="29"/>
      <c r="G24" s="29"/>
      <c r="H24" s="6"/>
      <c r="I24" s="6"/>
    </row>
    <row r="25" spans="1:9" ht="23.25" customHeight="1">
      <c r="A25" s="3"/>
      <c r="B25" s="8" t="s">
        <v>1</v>
      </c>
      <c r="C25" s="8"/>
      <c r="D25" s="407" t="s">
        <v>360</v>
      </c>
      <c r="E25" s="444" t="s">
        <v>6</v>
      </c>
      <c r="F25" s="444"/>
      <c r="G25" s="408" t="s">
        <v>332</v>
      </c>
      <c r="H25" s="409" t="s">
        <v>179</v>
      </c>
      <c r="I25" s="410" t="s">
        <v>333</v>
      </c>
    </row>
    <row r="26" spans="1:9" ht="6" customHeight="1">
      <c r="A26" s="3"/>
      <c r="B26" s="459"/>
      <c r="C26" s="459"/>
      <c r="D26" s="459"/>
      <c r="E26" s="459"/>
      <c r="F26" s="459"/>
      <c r="G26" s="459"/>
      <c r="H26" s="459"/>
      <c r="I26" s="459"/>
    </row>
    <row r="27" spans="1:9" s="57" customFormat="1" ht="6" customHeight="1">
      <c r="A27" s="59"/>
      <c r="B27" s="302"/>
      <c r="C27" s="302"/>
      <c r="D27" s="302"/>
      <c r="E27" s="302"/>
      <c r="F27" s="302"/>
      <c r="G27" s="302"/>
      <c r="H27" s="302"/>
      <c r="I27" s="302"/>
    </row>
    <row r="28" spans="1:9" ht="15.75" customHeight="1">
      <c r="A28" s="3"/>
      <c r="B28" s="443" t="s">
        <v>7</v>
      </c>
      <c r="C28" s="443"/>
      <c r="D28" s="468"/>
      <c r="E28" s="468"/>
      <c r="F28" s="468"/>
      <c r="G28" s="9" t="s">
        <v>16</v>
      </c>
      <c r="H28" s="469"/>
      <c r="I28" s="469"/>
    </row>
    <row r="29" spans="1:9" ht="5.25" customHeight="1">
      <c r="A29" s="3"/>
      <c r="B29" s="34"/>
      <c r="C29" s="34"/>
      <c r="D29" s="34"/>
      <c r="E29" s="34"/>
      <c r="F29" s="34"/>
      <c r="G29" s="34"/>
      <c r="H29" s="34"/>
      <c r="I29" s="34"/>
    </row>
    <row r="30" spans="1:9" s="7" customFormat="1" ht="15" customHeight="1">
      <c r="A30" s="4"/>
      <c r="B30" s="451" t="s">
        <v>329</v>
      </c>
      <c r="C30" s="451"/>
      <c r="D30" s="28" t="s">
        <v>251</v>
      </c>
      <c r="E30" s="451" t="s">
        <v>13</v>
      </c>
      <c r="F30" s="451"/>
      <c r="G30" s="451"/>
      <c r="H30" s="467" t="s">
        <v>250</v>
      </c>
      <c r="I30" s="467"/>
    </row>
    <row r="31" spans="1:9" s="7" customFormat="1" ht="3.75" customHeight="1">
      <c r="A31" s="4"/>
      <c r="B31" s="29"/>
      <c r="C31" s="29"/>
      <c r="D31" s="14"/>
      <c r="E31" s="14"/>
      <c r="F31" s="14"/>
      <c r="G31" s="29"/>
      <c r="H31" s="32"/>
      <c r="I31" s="32"/>
    </row>
    <row r="32" spans="1:9" s="7" customFormat="1" ht="33.75" customHeight="1">
      <c r="A32" s="4"/>
      <c r="B32" s="448" t="s">
        <v>252</v>
      </c>
      <c r="C32" s="448"/>
      <c r="D32" s="448"/>
      <c r="E32" s="448"/>
      <c r="F32" s="448"/>
      <c r="G32" s="448"/>
      <c r="H32" s="448"/>
      <c r="I32" s="448"/>
    </row>
    <row r="33" spans="1:9" s="7" customFormat="1" ht="6" customHeight="1">
      <c r="A33" s="4"/>
      <c r="B33" s="16"/>
      <c r="C33" s="16"/>
      <c r="D33" s="16"/>
      <c r="E33" s="16"/>
      <c r="F33" s="16"/>
      <c r="G33" s="16"/>
      <c r="H33" s="16"/>
      <c r="I33" s="16"/>
    </row>
    <row r="34" spans="1:9" s="7" customFormat="1" ht="15.75" customHeight="1">
      <c r="A34" s="4"/>
      <c r="B34" s="27" t="s">
        <v>9</v>
      </c>
      <c r="C34" s="27"/>
      <c r="D34" s="27"/>
      <c r="E34" s="450" t="s">
        <v>10</v>
      </c>
      <c r="F34" s="450"/>
      <c r="G34" s="450"/>
      <c r="H34" s="451" t="s">
        <v>242</v>
      </c>
      <c r="I34" s="451"/>
    </row>
    <row r="35" spans="1:9" s="7" customFormat="1" ht="9.75" customHeight="1">
      <c r="A35" s="4"/>
      <c r="B35" s="449" t="s">
        <v>8</v>
      </c>
      <c r="C35" s="449"/>
      <c r="D35" s="449"/>
      <c r="E35" s="10"/>
      <c r="F35" s="10"/>
      <c r="G35" s="10"/>
      <c r="H35" s="10"/>
      <c r="I35" s="18"/>
    </row>
    <row r="36" spans="1:9" ht="7.5" customHeight="1">
      <c r="A36" s="3"/>
      <c r="B36" s="4"/>
      <c r="C36" s="4"/>
      <c r="D36" s="4"/>
      <c r="E36" s="457" t="s">
        <v>328</v>
      </c>
      <c r="F36" s="457"/>
      <c r="G36" s="457"/>
      <c r="H36" s="457"/>
      <c r="I36" s="402" t="s">
        <v>17</v>
      </c>
    </row>
    <row r="37" spans="1:9" s="12" customFormat="1" ht="16.5" customHeight="1">
      <c r="A37" s="11"/>
      <c r="B37" s="59" t="s">
        <v>243</v>
      </c>
      <c r="C37" s="3"/>
      <c r="D37" s="366"/>
      <c r="E37" s="442"/>
      <c r="F37" s="442"/>
      <c r="G37" s="442"/>
      <c r="H37" s="458"/>
      <c r="I37" s="400"/>
    </row>
    <row r="38" spans="1:9" ht="6" customHeight="1">
      <c r="A38" s="3"/>
      <c r="B38" s="3"/>
      <c r="C38" s="3"/>
      <c r="D38" s="3"/>
      <c r="E38" s="4"/>
      <c r="F38" s="4"/>
      <c r="G38" s="3"/>
      <c r="H38" s="4"/>
      <c r="I38" s="3"/>
    </row>
    <row r="39" spans="1:9" ht="17.25" customHeight="1">
      <c r="A39" s="3"/>
      <c r="B39" s="459" t="s">
        <v>334</v>
      </c>
      <c r="C39" s="459"/>
      <c r="D39" s="459"/>
      <c r="E39" s="442" t="s">
        <v>335</v>
      </c>
      <c r="F39" s="442"/>
      <c r="G39" s="442"/>
      <c r="H39" s="442"/>
      <c r="I39" s="442"/>
    </row>
    <row r="40" spans="1:9" s="7" customFormat="1" ht="3" customHeight="1">
      <c r="A40" s="4"/>
      <c r="B40" s="32"/>
      <c r="C40" s="32"/>
      <c r="D40" s="5"/>
      <c r="E40" s="6"/>
      <c r="F40" s="5"/>
      <c r="G40" s="6"/>
      <c r="H40" s="5"/>
      <c r="I40" s="6"/>
    </row>
    <row r="41" spans="1:9" s="7" customFormat="1" ht="16.5" customHeight="1">
      <c r="A41" s="4"/>
      <c r="B41" s="459" t="s">
        <v>336</v>
      </c>
      <c r="C41" s="459"/>
      <c r="D41" s="459"/>
      <c r="E41" s="442" t="s">
        <v>337</v>
      </c>
      <c r="F41" s="442"/>
      <c r="G41" s="442"/>
      <c r="H41" s="442"/>
      <c r="I41" s="442"/>
    </row>
    <row r="42" spans="1:9" ht="7.5" customHeight="1">
      <c r="A42" s="3"/>
      <c r="B42" s="19"/>
      <c r="C42" s="19"/>
      <c r="D42" s="19"/>
      <c r="E42" s="19"/>
      <c r="F42" s="19"/>
      <c r="G42" s="19"/>
      <c r="H42" s="19"/>
      <c r="I42" s="19"/>
    </row>
    <row r="43" spans="1:9" s="7" customFormat="1" ht="3.75" customHeight="1">
      <c r="A43" s="4"/>
      <c r="B43" s="456"/>
      <c r="C43" s="456"/>
      <c r="D43" s="456"/>
      <c r="E43" s="24"/>
      <c r="F43" s="10"/>
      <c r="G43" s="10"/>
      <c r="H43" s="10"/>
      <c r="I43" s="10"/>
    </row>
    <row r="44" spans="1:9" s="7" customFormat="1" ht="4.5" customHeight="1">
      <c r="A44" s="4"/>
      <c r="B44" s="6"/>
      <c r="C44" s="23"/>
      <c r="D44" s="23"/>
      <c r="E44" s="25"/>
      <c r="F44" s="6"/>
      <c r="G44" s="6"/>
      <c r="H44" s="6"/>
      <c r="I44" s="6"/>
    </row>
    <row r="45" spans="1:9" s="7" customFormat="1" ht="6" customHeight="1">
      <c r="A45" s="4"/>
      <c r="B45" s="20"/>
      <c r="C45" s="15"/>
      <c r="D45" s="15"/>
      <c r="E45" s="15"/>
      <c r="F45" s="15"/>
      <c r="G45" s="15"/>
      <c r="H45" s="15"/>
      <c r="I45" s="15"/>
    </row>
    <row r="46" spans="1:9" ht="0.75" customHeight="1">
      <c r="A46" s="3"/>
      <c r="B46" s="15"/>
      <c r="C46" s="15"/>
      <c r="D46" s="21"/>
      <c r="E46" s="21"/>
      <c r="F46" s="22"/>
      <c r="G46" s="22"/>
      <c r="H46" s="21"/>
      <c r="I46" s="15"/>
    </row>
    <row r="47" spans="1:9" s="7" customFormat="1" ht="1.5" customHeight="1">
      <c r="A47" s="4"/>
      <c r="B47" s="4"/>
    </row>
    <row r="48" spans="1:9">
      <c r="A48" s="3"/>
      <c r="B48" s="4"/>
      <c r="C48" s="4"/>
      <c r="D48" s="4"/>
      <c r="E48" s="4"/>
      <c r="F48" s="9"/>
      <c r="G48" s="9"/>
      <c r="H48" s="9"/>
      <c r="I48" s="9"/>
    </row>
    <row r="49" spans="2:9" ht="28.5" customHeight="1">
      <c r="B49" s="452" t="s">
        <v>338</v>
      </c>
      <c r="C49" s="452"/>
      <c r="D49" s="452"/>
      <c r="E49" s="452"/>
      <c r="F49" s="447"/>
      <c r="G49" s="447"/>
      <c r="H49" s="447"/>
      <c r="I49" s="447"/>
    </row>
    <row r="50" spans="2:9" ht="15.75" customHeight="1">
      <c r="B50" s="7"/>
      <c r="C50" s="7"/>
      <c r="D50" s="7"/>
      <c r="E50" s="7"/>
      <c r="F50" s="7"/>
      <c r="G50" s="7"/>
      <c r="H50" s="7"/>
      <c r="I50" s="7"/>
    </row>
    <row r="51" spans="2:9" ht="15.75" customHeight="1">
      <c r="B51" s="446" t="s">
        <v>11</v>
      </c>
      <c r="C51" s="446"/>
      <c r="D51" s="446"/>
      <c r="E51" s="450" t="s">
        <v>19</v>
      </c>
      <c r="F51" s="450"/>
      <c r="G51" s="455"/>
      <c r="H51" s="453" t="s">
        <v>18</v>
      </c>
      <c r="I51" s="454"/>
    </row>
    <row r="52" spans="2:9" s="7" customFormat="1" ht="6" customHeight="1"/>
    <row r="53" spans="2:9" ht="14.25" customHeight="1">
      <c r="B53" s="7"/>
      <c r="C53" s="7"/>
      <c r="D53" s="7"/>
      <c r="E53" s="7"/>
      <c r="F53" s="35"/>
      <c r="G53" s="35"/>
      <c r="H53" s="35"/>
      <c r="I53" s="35"/>
    </row>
    <row r="54" spans="2:9" ht="17.25" customHeight="1">
      <c r="B54" s="445" t="s">
        <v>12</v>
      </c>
      <c r="C54" s="445"/>
      <c r="D54" s="445"/>
      <c r="E54" s="445"/>
      <c r="F54" s="445"/>
      <c r="G54" s="445"/>
      <c r="H54" s="445"/>
      <c r="I54" s="445"/>
    </row>
    <row r="55" spans="2:9">
      <c r="B55" s="445"/>
      <c r="C55" s="445"/>
      <c r="D55" s="445"/>
      <c r="E55" s="445"/>
      <c r="F55" s="445"/>
      <c r="G55" s="445"/>
      <c r="H55" s="445"/>
      <c r="I55" s="445"/>
    </row>
    <row r="56" spans="2:9">
      <c r="B56" s="445"/>
      <c r="C56" s="445"/>
      <c r="D56" s="445"/>
      <c r="E56" s="445"/>
      <c r="F56" s="445"/>
      <c r="G56" s="445"/>
      <c r="H56" s="445"/>
      <c r="I56" s="445"/>
    </row>
  </sheetData>
  <sheetProtection selectLockedCells="1"/>
  <customSheetViews>
    <customSheetView guid="{7CC668C6-3844-4CC0-92CD-1DDF109DC849}" showPageBreaks="1" showGridLines="0" fitToPage="1" printArea="1" view="pageLayout" topLeftCell="A46">
      <selection activeCell="A2" sqref="A2:I75"/>
      <pageMargins left="0.23622047244094491" right="0.23622047244094491" top="0.19685039370078741" bottom="0.19685039370078741" header="0.11811023622047245" footer="0.11811023622047245"/>
      <pageSetup paperSize="9" orientation="portrait" r:id="rId1"/>
    </customSheetView>
  </customSheetViews>
  <mergeCells count="38">
    <mergeCell ref="B30:C30"/>
    <mergeCell ref="D28:F28"/>
    <mergeCell ref="H28:I28"/>
    <mergeCell ref="D22:E22"/>
    <mergeCell ref="B26:I26"/>
    <mergeCell ref="D20:E20"/>
    <mergeCell ref="B41:D41"/>
    <mergeCell ref="D2:G4"/>
    <mergeCell ref="A3:C3"/>
    <mergeCell ref="A4:C4"/>
    <mergeCell ref="D5:G5"/>
    <mergeCell ref="B10:I10"/>
    <mergeCell ref="E12:I12"/>
    <mergeCell ref="D18:I18"/>
    <mergeCell ref="G22:I22"/>
    <mergeCell ref="H30:I30"/>
    <mergeCell ref="B39:D39"/>
    <mergeCell ref="E39:I39"/>
    <mergeCell ref="E15:I15"/>
    <mergeCell ref="B28:C28"/>
    <mergeCell ref="E30:G30"/>
    <mergeCell ref="G20:I20"/>
    <mergeCell ref="E41:I41"/>
    <mergeCell ref="B22:C22"/>
    <mergeCell ref="E25:F25"/>
    <mergeCell ref="B54:I56"/>
    <mergeCell ref="B51:D51"/>
    <mergeCell ref="F49:I49"/>
    <mergeCell ref="B32:I32"/>
    <mergeCell ref="B35:D35"/>
    <mergeCell ref="E34:G34"/>
    <mergeCell ref="H34:I34"/>
    <mergeCell ref="B49:E49"/>
    <mergeCell ref="H51:I51"/>
    <mergeCell ref="E51:G51"/>
    <mergeCell ref="B43:D43"/>
    <mergeCell ref="E36:H36"/>
    <mergeCell ref="E37:H37"/>
  </mergeCells>
  <dataValidations count="7">
    <dataValidation type="list" showInputMessage="1" showErrorMessage="1" sqref="E51:G51">
      <formula1>"FACEBOOK,INSTAGRAM,SITE INTERNET,CONNAISSANCE"</formula1>
    </dataValidation>
    <dataValidation type="list" allowBlank="1" showInputMessage="1" showErrorMessage="1" sqref="E34:G34">
      <formula1>"OUI,NON"</formula1>
    </dataValidation>
    <dataValidation type="list" showInputMessage="1" showErrorMessage="1" sqref="D30 H30:I30">
      <formula1>"VIREMENT, PAYPAL (entre proches) , CHEQUE"</formula1>
    </dataValidation>
    <dataValidation showInputMessage="1" showErrorMessage="1" sqref="D28:F28"/>
    <dataValidation type="list" allowBlank="1" showInputMessage="1" showErrorMessage="1" sqref="G25">
      <formula1>"6,9,12"</formula1>
    </dataValidation>
    <dataValidation type="list" allowBlank="1" showInputMessage="1" showErrorMessage="1" sqref="H25">
      <formula1>"MINI PRIX,PLAISIR,INTENSE"</formula1>
    </dataValidation>
    <dataValidation type="list" allowBlank="1" showInputMessage="1" showErrorMessage="1" sqref="I25">
      <formula1>"75€,100€,125€"</formula1>
    </dataValidation>
  </dataValidations>
  <pageMargins left="0.23622047244094491" right="0.23622047244094491" top="0.19685039370078741" bottom="0.19685039370078741" header="0.11811023622047245" footer="0.11811023622047245"/>
  <pageSetup paperSize="9" scale="95" orientation="portrait"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J115"/>
  <sheetViews>
    <sheetView view="pageBreakPreview" topLeftCell="A2" zoomScale="60" zoomScaleNormal="100" workbookViewId="0">
      <selection activeCell="C121" sqref="C121"/>
    </sheetView>
  </sheetViews>
  <sheetFormatPr baseColWidth="10" defaultRowHeight="14.4"/>
  <cols>
    <col min="1" max="1" width="46.21875" style="599" customWidth="1"/>
    <col min="2" max="2" width="2.5546875" style="599" customWidth="1"/>
    <col min="3" max="3" width="46.21875" style="599" customWidth="1"/>
    <col min="4" max="16384" width="11.5546875" style="599"/>
  </cols>
  <sheetData>
    <row r="1" spans="1:3" ht="392.4" hidden="1" customHeight="1">
      <c r="A1" s="598"/>
      <c r="B1" s="598"/>
      <c r="C1" s="598"/>
    </row>
    <row r="2" spans="1:3">
      <c r="A2" s="600"/>
      <c r="B2" s="600"/>
      <c r="C2" s="601" t="s">
        <v>286</v>
      </c>
    </row>
    <row r="3" spans="1:3">
      <c r="A3" s="600"/>
      <c r="B3" s="600"/>
      <c r="C3" s="601"/>
    </row>
    <row r="4" spans="1:3" ht="9.6" customHeight="1">
      <c r="A4" s="600"/>
      <c r="B4" s="600"/>
      <c r="C4" s="600"/>
    </row>
    <row r="5" spans="1:3">
      <c r="A5" s="600"/>
      <c r="B5" s="600"/>
      <c r="C5" s="602" t="s">
        <v>287</v>
      </c>
    </row>
    <row r="6" spans="1:3" ht="12.6" customHeight="1">
      <c r="A6" s="603" t="s">
        <v>288</v>
      </c>
      <c r="B6" s="604"/>
      <c r="C6" s="605" t="s">
        <v>289</v>
      </c>
    </row>
    <row r="7" spans="1:3" ht="7.8" customHeight="1">
      <c r="A7" s="603"/>
      <c r="B7" s="604"/>
      <c r="C7" s="605"/>
    </row>
    <row r="8" spans="1:3" ht="11.4" customHeight="1">
      <c r="A8" s="603"/>
      <c r="B8" s="604"/>
      <c r="C8" s="606"/>
    </row>
    <row r="9" spans="1:3" ht="16.2" customHeight="1">
      <c r="A9" s="603"/>
      <c r="B9" s="604"/>
      <c r="C9" s="607" t="s">
        <v>290</v>
      </c>
    </row>
    <row r="10" spans="1:3" ht="12.6" customHeight="1">
      <c r="A10" s="606"/>
      <c r="B10" s="606"/>
      <c r="C10" s="601" t="s">
        <v>364</v>
      </c>
    </row>
    <row r="11" spans="1:3">
      <c r="A11" s="608" t="s">
        <v>291</v>
      </c>
      <c r="B11" s="608"/>
      <c r="C11" s="601"/>
    </row>
    <row r="12" spans="1:3" ht="12" customHeight="1">
      <c r="A12" s="601" t="s">
        <v>292</v>
      </c>
      <c r="B12" s="609"/>
      <c r="C12" s="601"/>
    </row>
    <row r="13" spans="1:3" ht="9" customHeight="1">
      <c r="A13" s="601"/>
      <c r="B13" s="609"/>
      <c r="C13" s="601"/>
    </row>
    <row r="14" spans="1:3" ht="13.8" customHeight="1">
      <c r="A14" s="601"/>
      <c r="B14" s="609"/>
      <c r="C14" s="601"/>
    </row>
    <row r="15" spans="1:3" ht="12" customHeight="1">
      <c r="A15" s="610" t="s">
        <v>293</v>
      </c>
      <c r="B15" s="609"/>
      <c r="C15" s="601"/>
    </row>
    <row r="16" spans="1:3">
      <c r="A16" s="610"/>
      <c r="B16" s="609"/>
      <c r="C16" s="601"/>
    </row>
    <row r="17" spans="1:3">
      <c r="A17" s="610"/>
      <c r="B17" s="609"/>
      <c r="C17" s="601" t="s">
        <v>295</v>
      </c>
    </row>
    <row r="18" spans="1:3">
      <c r="A18" s="610"/>
      <c r="B18" s="609"/>
      <c r="C18" s="601"/>
    </row>
    <row r="19" spans="1:3" ht="17.399999999999999" customHeight="1">
      <c r="A19" s="610"/>
      <c r="B19" s="609"/>
      <c r="C19" s="601"/>
    </row>
    <row r="20" spans="1:3">
      <c r="A20" s="610" t="s">
        <v>294</v>
      </c>
      <c r="B20" s="609"/>
      <c r="C20" s="611"/>
    </row>
    <row r="21" spans="1:3" ht="7.8" customHeight="1">
      <c r="A21" s="610"/>
      <c r="B21" s="609"/>
      <c r="C21" s="612" t="s">
        <v>297</v>
      </c>
    </row>
    <row r="22" spans="1:3" ht="7.8" customHeight="1">
      <c r="A22" s="613"/>
      <c r="B22" s="613"/>
      <c r="C22" s="612"/>
    </row>
    <row r="23" spans="1:3" ht="15" customHeight="1">
      <c r="A23" s="610" t="s">
        <v>296</v>
      </c>
      <c r="B23" s="609"/>
      <c r="C23" s="601" t="s">
        <v>365</v>
      </c>
    </row>
    <row r="24" spans="1:3" ht="14.4" customHeight="1">
      <c r="A24" s="610"/>
      <c r="B24" s="609"/>
      <c r="C24" s="601"/>
    </row>
    <row r="25" spans="1:3">
      <c r="A25" s="610"/>
      <c r="B25" s="609"/>
      <c r="C25" s="601"/>
    </row>
    <row r="26" spans="1:3" ht="13.8" customHeight="1">
      <c r="A26" s="609"/>
      <c r="B26" s="609"/>
      <c r="C26" s="601"/>
    </row>
    <row r="27" spans="1:3" ht="16.2" customHeight="1">
      <c r="A27" s="608" t="s">
        <v>366</v>
      </c>
      <c r="B27" s="608"/>
      <c r="C27" s="601" t="s">
        <v>367</v>
      </c>
    </row>
    <row r="28" spans="1:3" ht="13.2" customHeight="1">
      <c r="A28" s="601" t="s">
        <v>368</v>
      </c>
      <c r="B28" s="609"/>
      <c r="C28" s="601"/>
    </row>
    <row r="29" spans="1:3" ht="9.6" customHeight="1">
      <c r="A29" s="601"/>
      <c r="B29" s="609"/>
      <c r="C29" s="601"/>
    </row>
    <row r="30" spans="1:3" ht="10.199999999999999" customHeight="1">
      <c r="A30" s="601"/>
      <c r="B30" s="609"/>
      <c r="C30" s="601"/>
    </row>
    <row r="31" spans="1:3" ht="10.8" customHeight="1">
      <c r="A31" s="601" t="s">
        <v>369</v>
      </c>
      <c r="B31" s="609"/>
      <c r="C31" s="601"/>
    </row>
    <row r="32" spans="1:3">
      <c r="A32" s="601"/>
      <c r="B32" s="609"/>
      <c r="C32" s="601"/>
    </row>
    <row r="33" spans="1:3">
      <c r="A33" s="601"/>
      <c r="B33" s="609"/>
      <c r="C33" s="614"/>
    </row>
    <row r="34" spans="1:3" ht="5.4" customHeight="1">
      <c r="A34" s="601"/>
      <c r="B34" s="609"/>
      <c r="C34" s="615" t="s">
        <v>298</v>
      </c>
    </row>
    <row r="35" spans="1:3" ht="6" customHeight="1">
      <c r="A35" s="609"/>
      <c r="B35" s="609"/>
      <c r="C35" s="615"/>
    </row>
    <row r="36" spans="1:3" ht="1.8" customHeight="1">
      <c r="A36" s="601" t="s">
        <v>370</v>
      </c>
      <c r="B36" s="609"/>
      <c r="C36" s="614"/>
    </row>
    <row r="37" spans="1:3" ht="19.8" customHeight="1">
      <c r="A37" s="601"/>
      <c r="B37" s="609"/>
      <c r="C37" s="614" t="s">
        <v>299</v>
      </c>
    </row>
    <row r="38" spans="1:3">
      <c r="A38" s="601"/>
      <c r="B38" s="609"/>
      <c r="C38" s="614"/>
    </row>
    <row r="39" spans="1:3">
      <c r="A39" s="601"/>
      <c r="B39" s="609"/>
      <c r="C39" s="601" t="s">
        <v>300</v>
      </c>
    </row>
    <row r="40" spans="1:3" ht="13.8" customHeight="1">
      <c r="A40" s="601"/>
      <c r="B40" s="609"/>
      <c r="C40" s="601"/>
    </row>
    <row r="41" spans="1:3" ht="14.4" customHeight="1">
      <c r="A41" s="601"/>
      <c r="B41" s="609"/>
      <c r="C41" s="601"/>
    </row>
    <row r="42" spans="1:3" ht="12.6" customHeight="1">
      <c r="A42" s="601"/>
      <c r="B42" s="609"/>
      <c r="C42" s="601"/>
    </row>
    <row r="43" spans="1:3" ht="1.8" customHeight="1">
      <c r="A43" s="601"/>
      <c r="B43" s="609"/>
      <c r="C43" s="601"/>
    </row>
    <row r="44" spans="1:3" ht="17.399999999999999" customHeight="1">
      <c r="A44" s="610" t="s">
        <v>371</v>
      </c>
      <c r="B44" s="609"/>
      <c r="C44" s="601"/>
    </row>
    <row r="45" spans="1:3" ht="14.4" customHeight="1">
      <c r="A45" s="610"/>
      <c r="B45" s="609"/>
      <c r="C45" s="614"/>
    </row>
    <row r="46" spans="1:3" ht="20.399999999999999" customHeight="1">
      <c r="A46" s="610"/>
      <c r="B46" s="609"/>
      <c r="C46" s="601" t="s">
        <v>302</v>
      </c>
    </row>
    <row r="47" spans="1:3">
      <c r="A47" s="610"/>
      <c r="B47" s="609"/>
      <c r="C47" s="601"/>
    </row>
    <row r="48" spans="1:3" ht="14.4" customHeight="1">
      <c r="A48" s="610"/>
      <c r="B48" s="609"/>
      <c r="C48" s="616"/>
    </row>
    <row r="49" spans="1:10">
      <c r="A49" s="610"/>
      <c r="B49" s="609"/>
      <c r="C49" s="607" t="s">
        <v>305</v>
      </c>
    </row>
    <row r="50" spans="1:10">
      <c r="A50" s="610"/>
      <c r="B50" s="609"/>
      <c r="C50" s="614"/>
    </row>
    <row r="51" spans="1:10" ht="4.2" customHeight="1">
      <c r="A51" s="617"/>
      <c r="B51" s="617"/>
      <c r="C51" s="601" t="s">
        <v>306</v>
      </c>
    </row>
    <row r="52" spans="1:10" ht="18.600000000000001" customHeight="1">
      <c r="A52" s="608"/>
      <c r="B52" s="608"/>
      <c r="C52" s="601"/>
    </row>
    <row r="53" spans="1:10" ht="13.2" customHeight="1">
      <c r="A53" s="618"/>
      <c r="B53" s="609"/>
      <c r="C53" s="614"/>
    </row>
    <row r="54" spans="1:10" ht="13.2" customHeight="1">
      <c r="A54" s="608" t="s">
        <v>301</v>
      </c>
      <c r="B54" s="609"/>
      <c r="C54" s="602" t="s">
        <v>308</v>
      </c>
    </row>
    <row r="55" spans="1:10" ht="5.4" customHeight="1">
      <c r="A55" s="609"/>
      <c r="B55" s="609"/>
      <c r="C55" s="617"/>
    </row>
    <row r="56" spans="1:10" ht="14.4" customHeight="1">
      <c r="A56" s="601" t="s">
        <v>303</v>
      </c>
      <c r="B56" s="619"/>
      <c r="C56" s="601" t="s">
        <v>372</v>
      </c>
      <c r="J56" s="620"/>
    </row>
    <row r="57" spans="1:10" ht="22.2" customHeight="1">
      <c r="A57" s="601"/>
      <c r="B57" s="619"/>
      <c r="C57" s="601"/>
    </row>
    <row r="58" spans="1:10">
      <c r="A58" s="616"/>
      <c r="B58" s="616"/>
      <c r="C58" s="601"/>
    </row>
    <row r="59" spans="1:10">
      <c r="A59" s="621" t="s">
        <v>304</v>
      </c>
      <c r="B59" s="616"/>
      <c r="C59" s="601"/>
    </row>
    <row r="60" spans="1:10" ht="18" customHeight="1">
      <c r="A60" s="621"/>
      <c r="B60" s="616"/>
      <c r="C60" s="601"/>
    </row>
    <row r="61" spans="1:10">
      <c r="A61" s="602"/>
      <c r="B61" s="602"/>
      <c r="C61" s="622" t="s">
        <v>307</v>
      </c>
    </row>
    <row r="62" spans="1:10" ht="16.8" customHeight="1">
      <c r="A62" s="601" t="s">
        <v>310</v>
      </c>
      <c r="B62" s="623"/>
      <c r="C62" s="624" t="s">
        <v>373</v>
      </c>
    </row>
    <row r="63" spans="1:10">
      <c r="A63" s="601"/>
      <c r="B63" s="623"/>
      <c r="C63" s="601" t="s">
        <v>309</v>
      </c>
    </row>
    <row r="64" spans="1:10" ht="16.8" customHeight="1">
      <c r="A64" s="601"/>
      <c r="B64" s="623"/>
      <c r="C64" s="601"/>
    </row>
    <row r="65" spans="1:3" ht="19.8" customHeight="1">
      <c r="A65" s="601"/>
      <c r="B65" s="623"/>
      <c r="C65" s="601"/>
    </row>
    <row r="66" spans="1:3" ht="5.4" customHeight="1">
      <c r="A66" s="601"/>
      <c r="B66" s="614"/>
      <c r="C66" s="616"/>
    </row>
    <row r="67" spans="1:3">
      <c r="A67" s="601"/>
      <c r="B67" s="623"/>
      <c r="C67" s="616"/>
    </row>
    <row r="68" spans="1:3" ht="12.6" customHeight="1">
      <c r="A68" s="614"/>
      <c r="B68" s="623"/>
      <c r="C68" s="624" t="s">
        <v>374</v>
      </c>
    </row>
    <row r="69" spans="1:3" ht="15" customHeight="1">
      <c r="A69" s="601" t="s">
        <v>313</v>
      </c>
      <c r="B69" s="623"/>
      <c r="C69" s="623"/>
    </row>
    <row r="70" spans="1:3" ht="14.4" customHeight="1">
      <c r="A70" s="601"/>
      <c r="B70" s="623"/>
      <c r="C70" s="601" t="s">
        <v>311</v>
      </c>
    </row>
    <row r="71" spans="1:3">
      <c r="A71" s="601"/>
      <c r="B71" s="623"/>
      <c r="C71" s="601"/>
    </row>
    <row r="72" spans="1:3">
      <c r="A72" s="601"/>
      <c r="B72" s="623"/>
      <c r="C72" s="601" t="s">
        <v>312</v>
      </c>
    </row>
    <row r="73" spans="1:3" ht="7.8" customHeight="1">
      <c r="A73" s="611"/>
      <c r="B73" s="623"/>
      <c r="C73" s="601"/>
    </row>
    <row r="74" spans="1:3">
      <c r="A74" s="624" t="s">
        <v>315</v>
      </c>
      <c r="B74" s="623"/>
      <c r="C74" s="601"/>
    </row>
    <row r="75" spans="1:3">
      <c r="A75" s="601" t="s">
        <v>316</v>
      </c>
      <c r="B75" s="623"/>
      <c r="C75" s="601"/>
    </row>
    <row r="76" spans="1:3">
      <c r="A76" s="601"/>
      <c r="B76" s="623"/>
      <c r="C76" s="601"/>
    </row>
    <row r="77" spans="1:3">
      <c r="A77" s="601"/>
      <c r="B77" s="616"/>
      <c r="C77" s="601"/>
    </row>
    <row r="78" spans="1:3" ht="14.4" customHeight="1">
      <c r="A78" s="601"/>
      <c r="B78" s="624"/>
      <c r="C78" s="601" t="s">
        <v>314</v>
      </c>
    </row>
    <row r="79" spans="1:3" ht="8.4" customHeight="1">
      <c r="A79" s="614"/>
      <c r="B79" s="616"/>
      <c r="C79" s="601"/>
    </row>
    <row r="80" spans="1:3" ht="14.4" customHeight="1">
      <c r="A80" s="624" t="s">
        <v>318</v>
      </c>
      <c r="B80" s="616"/>
      <c r="C80" s="601"/>
    </row>
    <row r="81" spans="1:3">
      <c r="A81" s="601" t="s">
        <v>319</v>
      </c>
      <c r="B81" s="616"/>
      <c r="C81" s="624" t="s">
        <v>375</v>
      </c>
    </row>
    <row r="82" spans="1:3">
      <c r="A82" s="601"/>
      <c r="B82" s="616"/>
      <c r="C82" s="624"/>
    </row>
    <row r="83" spans="1:3" ht="51" customHeight="1">
      <c r="A83" s="601" t="s">
        <v>322</v>
      </c>
      <c r="B83" s="616"/>
      <c r="C83" s="601" t="s">
        <v>317</v>
      </c>
    </row>
    <row r="84" spans="1:3">
      <c r="A84" s="625"/>
      <c r="B84" s="616"/>
      <c r="C84" s="601"/>
    </row>
    <row r="85" spans="1:3" ht="14.4" customHeight="1">
      <c r="A85" s="601" t="s">
        <v>323</v>
      </c>
      <c r="B85" s="616"/>
      <c r="C85" s="624" t="s">
        <v>320</v>
      </c>
    </row>
    <row r="86" spans="1:3">
      <c r="A86" s="601"/>
      <c r="B86" s="616"/>
      <c r="C86" s="614"/>
    </row>
    <row r="87" spans="1:3">
      <c r="A87" s="601" t="s">
        <v>376</v>
      </c>
      <c r="B87" s="616"/>
      <c r="C87" s="601" t="s">
        <v>321</v>
      </c>
    </row>
    <row r="88" spans="1:3">
      <c r="A88" s="601"/>
      <c r="B88" s="616"/>
      <c r="C88" s="601"/>
    </row>
    <row r="89" spans="1:3" ht="4.8" customHeight="1">
      <c r="A89" s="601"/>
      <c r="B89" s="616"/>
      <c r="C89" s="601"/>
    </row>
    <row r="90" spans="1:3" ht="17.399999999999999" customHeight="1">
      <c r="A90" s="601"/>
      <c r="B90" s="616"/>
      <c r="C90" s="601"/>
    </row>
    <row r="91" spans="1:3" ht="6.6" customHeight="1">
      <c r="A91" s="614"/>
      <c r="B91" s="616"/>
      <c r="C91" s="601"/>
    </row>
    <row r="92" spans="1:3">
      <c r="A92" s="601" t="s">
        <v>326</v>
      </c>
      <c r="B92" s="616"/>
      <c r="C92" s="601"/>
    </row>
    <row r="93" spans="1:3">
      <c r="A93" s="601"/>
      <c r="B93" s="616"/>
      <c r="C93" s="601"/>
    </row>
    <row r="94" spans="1:3">
      <c r="A94" s="601"/>
      <c r="B94" s="616"/>
      <c r="C94" s="614"/>
    </row>
    <row r="95" spans="1:3" ht="14.4" customHeight="1">
      <c r="A95" s="601"/>
      <c r="B95" s="616"/>
      <c r="C95" s="601" t="s">
        <v>324</v>
      </c>
    </row>
    <row r="96" spans="1:3">
      <c r="A96" s="601"/>
      <c r="B96" s="616"/>
      <c r="C96" s="601"/>
    </row>
    <row r="97" spans="1:3" ht="12.6" customHeight="1">
      <c r="A97" s="626" t="s">
        <v>377</v>
      </c>
      <c r="B97" s="616"/>
      <c r="C97" s="601"/>
    </row>
    <row r="98" spans="1:3">
      <c r="A98" s="626"/>
      <c r="B98" s="616"/>
      <c r="C98" s="601"/>
    </row>
    <row r="99" spans="1:3">
      <c r="A99" s="626"/>
      <c r="B99" s="616"/>
      <c r="C99" s="614"/>
    </row>
    <row r="100" spans="1:3">
      <c r="A100" s="626"/>
      <c r="B100" s="616"/>
      <c r="C100" s="616"/>
    </row>
    <row r="101" spans="1:3" ht="7.2" customHeight="1">
      <c r="A101" s="614"/>
      <c r="B101" s="616"/>
      <c r="C101" s="616"/>
    </row>
    <row r="102" spans="1:3">
      <c r="A102" s="601" t="s">
        <v>327</v>
      </c>
      <c r="B102" s="616"/>
      <c r="C102" s="601" t="s">
        <v>325</v>
      </c>
    </row>
    <row r="103" spans="1:3">
      <c r="A103" s="601"/>
      <c r="B103" s="616"/>
      <c r="C103" s="601"/>
    </row>
    <row r="104" spans="1:3">
      <c r="A104" s="601"/>
      <c r="B104" s="616"/>
      <c r="C104" s="601"/>
    </row>
    <row r="105" spans="1:3" ht="5.4" customHeight="1">
      <c r="A105" s="614"/>
      <c r="B105" s="616"/>
      <c r="C105" s="601"/>
    </row>
    <row r="106" spans="1:3" ht="20.399999999999999" customHeight="1">
      <c r="A106" s="627" t="s">
        <v>378</v>
      </c>
      <c r="B106" s="616"/>
      <c r="C106" s="616"/>
    </row>
    <row r="107" spans="1:3" ht="14.4" customHeight="1">
      <c r="A107" s="626" t="s">
        <v>379</v>
      </c>
      <c r="B107" s="616"/>
      <c r="C107" s="616"/>
    </row>
    <row r="108" spans="1:3">
      <c r="A108" s="626"/>
      <c r="B108" s="616"/>
      <c r="C108" s="616"/>
    </row>
    <row r="109" spans="1:3">
      <c r="A109" s="626"/>
      <c r="B109" s="616"/>
      <c r="C109" s="616"/>
    </row>
    <row r="110" spans="1:3" ht="19.2" customHeight="1">
      <c r="A110" s="626"/>
      <c r="B110" s="616"/>
      <c r="C110" s="616"/>
    </row>
    <row r="111" spans="1:3" ht="14.4" customHeight="1">
      <c r="A111" s="601" t="s">
        <v>380</v>
      </c>
      <c r="B111" s="616"/>
      <c r="C111" s="616"/>
    </row>
    <row r="112" spans="1:3">
      <c r="A112" s="601"/>
      <c r="B112" s="616"/>
      <c r="C112" s="616"/>
    </row>
    <row r="113" spans="1:3">
      <c r="A113" s="601"/>
      <c r="B113" s="616"/>
      <c r="C113" s="616"/>
    </row>
    <row r="114" spans="1:3" ht="17.399999999999999" customHeight="1">
      <c r="A114" s="601"/>
      <c r="B114" s="616"/>
      <c r="C114" s="616"/>
    </row>
    <row r="115" spans="1:3">
      <c r="A115" s="628"/>
    </row>
  </sheetData>
  <mergeCells count="43">
    <mergeCell ref="A102:A104"/>
    <mergeCell ref="C102:C105"/>
    <mergeCell ref="A107:A110"/>
    <mergeCell ref="A111:A114"/>
    <mergeCell ref="A81:A82"/>
    <mergeCell ref="A83:A84"/>
    <mergeCell ref="C83:C84"/>
    <mergeCell ref="A85:A86"/>
    <mergeCell ref="A87:A90"/>
    <mergeCell ref="C87:C93"/>
    <mergeCell ref="A92:A96"/>
    <mergeCell ref="C95:C98"/>
    <mergeCell ref="A97:A100"/>
    <mergeCell ref="A62:A67"/>
    <mergeCell ref="C63:C65"/>
    <mergeCell ref="A69:A72"/>
    <mergeCell ref="C70:C71"/>
    <mergeCell ref="C72:C77"/>
    <mergeCell ref="A75:A78"/>
    <mergeCell ref="C78:C80"/>
    <mergeCell ref="A36:A43"/>
    <mergeCell ref="C39:C44"/>
    <mergeCell ref="A44:A50"/>
    <mergeCell ref="C46:C47"/>
    <mergeCell ref="C51:C52"/>
    <mergeCell ref="A56:A57"/>
    <mergeCell ref="C56:C60"/>
    <mergeCell ref="A59:A60"/>
    <mergeCell ref="A20:A21"/>
    <mergeCell ref="C21:C22"/>
    <mergeCell ref="A23:A25"/>
    <mergeCell ref="C23:C26"/>
    <mergeCell ref="C27:C32"/>
    <mergeCell ref="A28:A30"/>
    <mergeCell ref="A31:A34"/>
    <mergeCell ref="C34:C35"/>
    <mergeCell ref="C2:C3"/>
    <mergeCell ref="A6:A9"/>
    <mergeCell ref="C6:C7"/>
    <mergeCell ref="C10:C16"/>
    <mergeCell ref="A12:A14"/>
    <mergeCell ref="A15:A19"/>
    <mergeCell ref="C17:C19"/>
  </mergeCells>
  <printOptions horizontalCentered="1" verticalCentered="1"/>
  <pageMargins left="0" right="0" top="0.19685039370078741" bottom="0.19685039370078741" header="0" footer="0"/>
  <pageSetup paperSize="9" fitToWidth="0" fitToHeight="2" orientation="portrait" horizontalDpi="300" verticalDpi="300" r:id="rId1"/>
  <rowBreaks count="1" manualBreakCount="1">
    <brk id="110" max="16383" man="1"/>
  </rowBreaks>
  <drawing r:id="rId2"/>
</worksheet>
</file>

<file path=xl/worksheets/sheet3.xml><?xml version="1.0" encoding="utf-8"?>
<worksheet xmlns="http://schemas.openxmlformats.org/spreadsheetml/2006/main" xmlns:r="http://schemas.openxmlformats.org/officeDocument/2006/relationships">
  <sheetPr>
    <tabColor rgb="FF0066CC"/>
    <pageSetUpPr fitToPage="1"/>
  </sheetPr>
  <dimension ref="A1:K58"/>
  <sheetViews>
    <sheetView showGridLines="0" showZeros="0" view="pageLayout" topLeftCell="A16" workbookViewId="0">
      <selection activeCell="D12" sqref="D12"/>
    </sheetView>
  </sheetViews>
  <sheetFormatPr baseColWidth="10" defaultColWidth="11.44140625" defaultRowHeight="14.4"/>
  <cols>
    <col min="1" max="1" width="1.6640625" style="57" customWidth="1"/>
    <col min="2" max="3" width="11.44140625" style="57"/>
    <col min="4" max="4" width="18.33203125" style="57" customWidth="1"/>
    <col min="5" max="5" width="5.109375" style="57" customWidth="1"/>
    <col min="6" max="6" width="15.44140625" style="57" customWidth="1"/>
    <col min="7" max="7" width="6.5546875" style="57" customWidth="1"/>
    <col min="8" max="8" width="15.5546875" style="57" customWidth="1"/>
    <col min="9" max="9" width="7.44140625" style="57" customWidth="1"/>
    <col min="10" max="10" width="0" style="57" hidden="1" customWidth="1"/>
    <col min="11" max="16384" width="11.44140625" style="57"/>
  </cols>
  <sheetData>
    <row r="1" spans="1:11" ht="4.5" customHeight="1"/>
    <row r="2" spans="1:11" ht="15" customHeight="1">
      <c r="D2" s="460"/>
      <c r="E2" s="460"/>
      <c r="F2" s="460"/>
      <c r="G2" s="460"/>
    </row>
    <row r="3" spans="1:11" ht="15.75" customHeight="1">
      <c r="A3" s="461"/>
      <c r="B3" s="461"/>
      <c r="C3" s="461"/>
      <c r="D3" s="460"/>
      <c r="E3" s="460"/>
      <c r="F3" s="460"/>
      <c r="G3" s="460"/>
      <c r="I3" s="298"/>
      <c r="K3" s="301" t="s">
        <v>214</v>
      </c>
    </row>
    <row r="4" spans="1:11" ht="15" customHeight="1">
      <c r="A4" s="461"/>
      <c r="B4" s="461"/>
      <c r="C4" s="461"/>
      <c r="D4" s="460"/>
      <c r="E4" s="460"/>
      <c r="F4" s="460"/>
      <c r="G4" s="460"/>
      <c r="I4" s="298"/>
      <c r="K4" s="301" t="s">
        <v>215</v>
      </c>
    </row>
    <row r="5" spans="1:11">
      <c r="D5" s="462"/>
      <c r="E5" s="462"/>
      <c r="F5" s="462"/>
      <c r="G5" s="462"/>
    </row>
    <row r="6" spans="1:11" ht="6.75" customHeight="1">
      <c r="B6" s="58"/>
      <c r="C6" s="58"/>
      <c r="D6" s="58"/>
      <c r="E6" s="58"/>
      <c r="F6" s="58"/>
      <c r="G6" s="58"/>
      <c r="H6" s="58"/>
      <c r="I6" s="58"/>
    </row>
    <row r="7" spans="1:11" ht="2.25" customHeight="1"/>
    <row r="8" spans="1:11" ht="3" customHeight="1"/>
    <row r="9" spans="1:11" ht="2.25" customHeight="1"/>
    <row r="10" spans="1:11" ht="5.25" customHeight="1">
      <c r="B10" s="74"/>
      <c r="C10" s="74"/>
      <c r="D10" s="74"/>
      <c r="E10" s="74"/>
      <c r="F10" s="74"/>
      <c r="G10" s="74"/>
      <c r="H10" s="74"/>
      <c r="I10" s="74"/>
    </row>
    <row r="11" spans="1:11" ht="17.25" customHeight="1">
      <c r="A11" s="59"/>
      <c r="B11" s="59" t="s">
        <v>176</v>
      </c>
      <c r="C11" s="59"/>
      <c r="D11" s="464" t="e">
        <f>'MINI BAIN'!E15:I15</f>
        <v>#VALUE!</v>
      </c>
      <c r="E11" s="464"/>
      <c r="F11" s="464"/>
      <c r="G11" s="464"/>
      <c r="H11" s="464"/>
      <c r="I11" s="464"/>
    </row>
    <row r="12" spans="1:11" s="64" customFormat="1" ht="3.75" customHeight="1">
      <c r="A12" s="60"/>
      <c r="B12" s="61"/>
      <c r="C12" s="61"/>
      <c r="D12" s="62"/>
      <c r="E12" s="63"/>
      <c r="F12" s="68"/>
      <c r="G12" s="63"/>
      <c r="H12" s="62"/>
      <c r="I12" s="63"/>
    </row>
    <row r="13" spans="1:11" s="64" customFormat="1" ht="17.25" customHeight="1">
      <c r="A13" s="60"/>
      <c r="B13" s="480" t="s">
        <v>177</v>
      </c>
      <c r="C13" s="480"/>
      <c r="D13" s="67" t="str">
        <f>'MINI BAIN'!D25</f>
        <v>BAIN DE RIRES</v>
      </c>
      <c r="E13" s="68" t="s">
        <v>178</v>
      </c>
      <c r="F13" s="290">
        <f>'MINI BAIN'!D28</f>
        <v>0</v>
      </c>
      <c r="G13" s="289" t="s">
        <v>16</v>
      </c>
      <c r="H13" s="481">
        <f>'MINI BAIN'!H28</f>
        <v>0</v>
      </c>
      <c r="I13" s="481"/>
    </row>
    <row r="14" spans="1:11" s="64" customFormat="1" ht="6" customHeight="1">
      <c r="A14" s="60"/>
      <c r="B14" s="68"/>
      <c r="C14" s="68"/>
      <c r="D14" s="62"/>
      <c r="E14" s="63"/>
      <c r="F14" s="62"/>
      <c r="G14" s="63"/>
      <c r="H14" s="62"/>
      <c r="I14" s="63"/>
    </row>
    <row r="15" spans="1:11">
      <c r="A15" s="59"/>
      <c r="B15" s="59" t="s">
        <v>179</v>
      </c>
      <c r="C15" s="59"/>
      <c r="D15" s="75" t="str">
        <f>'MINI BAIN'!H25</f>
        <v>FORMULE</v>
      </c>
      <c r="E15" s="66" t="s">
        <v>180</v>
      </c>
      <c r="F15" s="75" t="str">
        <f>'MINI BAIN'!G25</f>
        <v>NB PHOTOS</v>
      </c>
      <c r="G15" s="41" t="str">
        <f>'MINI BAIN'!I25</f>
        <v>PRIX</v>
      </c>
      <c r="H15" s="60" t="s">
        <v>181</v>
      </c>
      <c r="I15" s="39" t="str">
        <f>'MINI BAIN'!E34</f>
        <v>OUI /NON</v>
      </c>
    </row>
    <row r="16" spans="1:11" s="64" customFormat="1" ht="3.75" customHeight="1">
      <c r="A16" s="60"/>
      <c r="B16" s="60"/>
      <c r="C16" s="60"/>
      <c r="D16" s="60"/>
      <c r="E16" s="60"/>
      <c r="F16" s="60"/>
      <c r="G16" s="60"/>
      <c r="H16" s="60"/>
      <c r="I16" s="60"/>
    </row>
    <row r="17" spans="1:9" s="64" customFormat="1" ht="3.75" customHeight="1">
      <c r="A17" s="60"/>
      <c r="B17" s="443"/>
      <c r="C17" s="443"/>
      <c r="D17" s="60"/>
      <c r="E17" s="60"/>
      <c r="F17" s="60"/>
      <c r="G17" s="60"/>
      <c r="H17" s="60"/>
      <c r="I17" s="60"/>
    </row>
    <row r="18" spans="1:9">
      <c r="A18" s="59"/>
      <c r="B18" s="59" t="s">
        <v>182</v>
      </c>
      <c r="C18" s="59"/>
      <c r="D18" s="471" t="str">
        <f>'MINI BAIN'!D30</f>
        <v>VIREMENT/PAYPAL/CHEQUE</v>
      </c>
      <c r="E18" s="471"/>
      <c r="F18" s="66" t="s">
        <v>183</v>
      </c>
      <c r="G18" s="464" t="str">
        <f>'MINI BAIN'!H30</f>
        <v>VIREMENT/PAYPAL  / CHEQUE</v>
      </c>
      <c r="H18" s="464"/>
      <c r="I18" s="464"/>
    </row>
    <row r="19" spans="1:9" s="64" customFormat="1" ht="3.75" customHeight="1">
      <c r="A19" s="60"/>
      <c r="B19" s="60"/>
      <c r="C19" s="60"/>
      <c r="D19" s="60"/>
      <c r="E19" s="60"/>
      <c r="F19" s="60"/>
      <c r="G19" s="60"/>
      <c r="H19" s="60"/>
      <c r="I19" s="60"/>
    </row>
    <row r="20" spans="1:9" s="58" customFormat="1" ht="9" customHeight="1">
      <c r="A20" s="65"/>
      <c r="B20" s="69"/>
      <c r="C20" s="69"/>
      <c r="D20" s="72"/>
      <c r="E20" s="69"/>
      <c r="F20" s="72"/>
      <c r="G20" s="72"/>
      <c r="H20" s="69"/>
      <c r="I20" s="69"/>
    </row>
    <row r="21" spans="1:9" s="58" customFormat="1" ht="3" customHeight="1">
      <c r="A21" s="65"/>
      <c r="B21" s="63"/>
      <c r="C21" s="63"/>
      <c r="D21" s="68"/>
      <c r="E21" s="63"/>
      <c r="F21" s="68"/>
      <c r="G21" s="68"/>
      <c r="H21" s="63"/>
      <c r="I21" s="63"/>
    </row>
    <row r="22" spans="1:9">
      <c r="A22" s="59"/>
      <c r="B22" s="484" t="s">
        <v>343</v>
      </c>
      <c r="C22" s="484"/>
      <c r="D22" s="63" t="s">
        <v>184</v>
      </c>
      <c r="E22" s="479">
        <f>'MINI BAIN'!E12:I12</f>
        <v>0</v>
      </c>
      <c r="F22" s="479"/>
      <c r="G22" s="479"/>
      <c r="H22" s="479"/>
      <c r="I22" s="479"/>
    </row>
    <row r="23" spans="1:9" ht="6" customHeight="1">
      <c r="A23" s="59"/>
      <c r="B23" s="484"/>
      <c r="C23" s="484"/>
      <c r="D23" s="63"/>
      <c r="E23" s="63"/>
      <c r="F23" s="63"/>
      <c r="G23" s="63"/>
      <c r="H23" s="68"/>
      <c r="I23" s="68"/>
    </row>
    <row r="24" spans="1:9" ht="15.75" customHeight="1">
      <c r="A24" s="59"/>
      <c r="B24" s="484"/>
      <c r="C24" s="484"/>
      <c r="D24" s="291" t="s">
        <v>244</v>
      </c>
      <c r="E24" s="442">
        <f>'MINI BAIN'!E15:I15</f>
        <v>0</v>
      </c>
      <c r="F24" s="442"/>
      <c r="G24" s="442"/>
      <c r="H24" s="442"/>
      <c r="I24" s="442"/>
    </row>
    <row r="25" spans="1:9" ht="5.25" customHeight="1">
      <c r="A25" s="59"/>
      <c r="B25" s="484"/>
      <c r="C25" s="484"/>
      <c r="D25" s="68"/>
      <c r="E25" s="68"/>
      <c r="F25" s="68"/>
      <c r="G25" s="68"/>
      <c r="H25" s="68"/>
      <c r="I25" s="68"/>
    </row>
    <row r="26" spans="1:9" s="64" customFormat="1" ht="6" customHeight="1">
      <c r="A26" s="60"/>
      <c r="B26" s="73"/>
      <c r="C26" s="73"/>
      <c r="D26" s="73"/>
      <c r="E26" s="73"/>
      <c r="F26" s="73"/>
      <c r="G26" s="73"/>
      <c r="H26" s="73"/>
      <c r="I26" s="73"/>
    </row>
    <row r="27" spans="1:9" ht="14.25" customHeight="1">
      <c r="A27" s="59"/>
      <c r="B27" s="60"/>
      <c r="C27" s="60"/>
      <c r="D27" s="63" t="s">
        <v>245</v>
      </c>
      <c r="E27" s="482">
        <f>'MINI BAIN'!E37:H37</f>
        <v>0</v>
      </c>
      <c r="F27" s="482"/>
      <c r="G27" s="482"/>
      <c r="H27" s="483"/>
      <c r="I27" s="403">
        <f>'MINI BAIN'!I37</f>
        <v>0</v>
      </c>
    </row>
    <row r="28" spans="1:9" ht="9" customHeight="1">
      <c r="A28" s="59"/>
      <c r="B28" s="63"/>
      <c r="C28" s="63"/>
      <c r="D28" s="63"/>
      <c r="E28" s="63"/>
      <c r="F28" s="63"/>
      <c r="G28" s="63"/>
      <c r="H28" s="358"/>
      <c r="I28" s="358"/>
    </row>
    <row r="29" spans="1:9" s="64" customFormat="1" ht="16.5" customHeight="1">
      <c r="A29" s="60"/>
      <c r="B29" s="63"/>
      <c r="C29" s="63"/>
      <c r="D29" s="291" t="s">
        <v>341</v>
      </c>
      <c r="E29" s="442" t="str">
        <f>'MINI BAIN'!E39:H39</f>
        <v>MOUSSANT, LAIT OU EAU?</v>
      </c>
      <c r="F29" s="442"/>
      <c r="G29" s="442"/>
      <c r="H29" s="458"/>
      <c r="I29" s="401">
        <f>'MINI BAIN'!I39</f>
        <v>0</v>
      </c>
    </row>
    <row r="30" spans="1:9" s="64" customFormat="1" ht="6.75" customHeight="1">
      <c r="A30" s="60"/>
      <c r="B30" s="63"/>
      <c r="C30" s="63"/>
      <c r="D30" s="63"/>
      <c r="E30" s="63"/>
      <c r="F30" s="63"/>
      <c r="G30" s="63"/>
      <c r="H30" s="63"/>
      <c r="I30" s="63"/>
    </row>
    <row r="31" spans="1:9" s="64" customFormat="1" ht="15.75" customHeight="1">
      <c r="A31" s="60"/>
      <c r="B31" s="60"/>
      <c r="D31" s="291" t="s">
        <v>342</v>
      </c>
      <c r="E31" s="442" t="str">
        <f>'MINI BAIN'!E41:H41</f>
        <v>FRUITS, FLEURS, CLASSIQUE?</v>
      </c>
      <c r="F31" s="442"/>
      <c r="G31" s="442"/>
      <c r="H31" s="458"/>
      <c r="I31" s="401">
        <f>'MINI BAIN'!I41</f>
        <v>0</v>
      </c>
    </row>
    <row r="32" spans="1:9" s="64" customFormat="1" ht="19.5" customHeight="1">
      <c r="A32" s="60"/>
      <c r="B32" s="60"/>
      <c r="D32" s="291"/>
      <c r="E32" s="367"/>
      <c r="F32" s="367"/>
      <c r="G32" s="367"/>
      <c r="H32" s="368"/>
      <c r="I32" s="368"/>
    </row>
    <row r="33" spans="1:11" s="64" customFormat="1" ht="15" customHeight="1">
      <c r="A33" s="60"/>
      <c r="B33" s="361" t="s">
        <v>15</v>
      </c>
      <c r="C33" s="361"/>
      <c r="F33" s="464">
        <f>'MINI BAIN'!F49</f>
        <v>0</v>
      </c>
      <c r="G33" s="464"/>
      <c r="H33" s="464"/>
      <c r="I33" s="464"/>
    </row>
    <row r="34" spans="1:11" s="64" customFormat="1" ht="8.25" customHeight="1">
      <c r="A34" s="60"/>
      <c r="D34" s="361"/>
      <c r="E34" s="361"/>
    </row>
    <row r="35" spans="1:11" s="64" customFormat="1" ht="18.75" customHeight="1">
      <c r="A35" s="70"/>
      <c r="B35" s="359" t="s">
        <v>11</v>
      </c>
      <c r="C35" s="359"/>
      <c r="F35" s="478"/>
      <c r="G35" s="478"/>
      <c r="H35" s="478"/>
      <c r="I35" s="478"/>
    </row>
    <row r="36" spans="1:11" s="64" customFormat="1" ht="14.25" customHeight="1">
      <c r="A36" s="60"/>
      <c r="D36" s="359"/>
      <c r="E36" s="450" t="str">
        <f>'MINI BAIN'!E51</f>
        <v>FB/INSTAGRAM/SITE/CONNAISSANCE</v>
      </c>
      <c r="F36" s="450"/>
      <c r="G36" s="455"/>
      <c r="H36" s="453" t="str">
        <f>'MINI BAIN'!H51</f>
        <v>si connaissance NOM</v>
      </c>
      <c r="I36" s="454"/>
    </row>
    <row r="37" spans="1:11" ht="14.25" customHeight="1">
      <c r="A37" s="65"/>
      <c r="B37" s="63"/>
      <c r="C37" s="63"/>
      <c r="D37" s="63"/>
      <c r="E37" s="63"/>
      <c r="F37" s="63"/>
      <c r="G37" s="63"/>
      <c r="H37" s="63"/>
      <c r="I37" s="63"/>
    </row>
    <row r="38" spans="1:11" ht="11.25" customHeight="1">
      <c r="A38" s="59"/>
      <c r="B38" s="63"/>
      <c r="C38" s="63"/>
      <c r="D38" s="63"/>
      <c r="E38" s="63"/>
      <c r="F38" s="63"/>
      <c r="G38" s="63"/>
      <c r="H38" s="63"/>
      <c r="I38" s="63"/>
    </row>
    <row r="39" spans="1:11" s="64" customFormat="1" ht="12" customHeight="1">
      <c r="A39" s="60"/>
      <c r="B39" s="477" t="s">
        <v>185</v>
      </c>
      <c r="C39" s="296" t="s">
        <v>188</v>
      </c>
      <c r="D39" s="63"/>
      <c r="E39" s="63"/>
      <c r="F39" s="63"/>
      <c r="G39" s="63"/>
      <c r="H39" s="63"/>
      <c r="I39" s="63"/>
    </row>
    <row r="40" spans="1:11" ht="12" customHeight="1">
      <c r="A40" s="59"/>
      <c r="B40" s="477"/>
      <c r="C40" s="293"/>
      <c r="D40" s="296" t="s">
        <v>187</v>
      </c>
      <c r="E40" s="296" t="s">
        <v>189</v>
      </c>
      <c r="F40" s="296" t="s">
        <v>196</v>
      </c>
      <c r="G40" s="297" t="s">
        <v>43</v>
      </c>
      <c r="H40" s="296" t="s">
        <v>190</v>
      </c>
      <c r="I40" s="369" t="s">
        <v>189</v>
      </c>
      <c r="J40" s="59"/>
      <c r="K40" s="59"/>
    </row>
    <row r="41" spans="1:11" ht="18" customHeight="1">
      <c r="A41" s="59"/>
      <c r="B41" s="477"/>
      <c r="C41" s="295"/>
      <c r="D41" s="371"/>
      <c r="E41" s="371"/>
      <c r="F41" s="293"/>
      <c r="G41" s="293"/>
      <c r="H41" s="293"/>
      <c r="I41" s="295"/>
      <c r="J41" s="59"/>
      <c r="K41" s="71" t="s">
        <v>191</v>
      </c>
    </row>
    <row r="42" spans="1:11">
      <c r="A42" s="59"/>
      <c r="B42" s="477"/>
      <c r="C42" s="295"/>
      <c r="D42" s="295"/>
      <c r="E42" s="295"/>
      <c r="F42" s="294"/>
      <c r="G42" s="294"/>
      <c r="H42" s="294"/>
      <c r="I42" s="295"/>
      <c r="J42" s="59"/>
      <c r="K42" s="71" t="s">
        <v>192</v>
      </c>
    </row>
    <row r="43" spans="1:11" ht="15" customHeight="1">
      <c r="A43" s="59"/>
      <c r="B43" s="477"/>
      <c r="C43" s="295"/>
      <c r="D43" s="295"/>
      <c r="E43" s="295"/>
      <c r="F43" s="293"/>
      <c r="G43" s="293"/>
      <c r="H43" s="371"/>
      <c r="I43" s="295"/>
      <c r="J43" s="59"/>
      <c r="K43" s="360" t="s">
        <v>193</v>
      </c>
    </row>
    <row r="44" spans="1:11" ht="15.75" customHeight="1">
      <c r="A44" s="59"/>
      <c r="B44" s="59"/>
      <c r="C44" s="370"/>
      <c r="D44" s="295"/>
      <c r="E44" s="295"/>
      <c r="F44" s="295"/>
      <c r="G44" s="295"/>
      <c r="H44" s="295"/>
      <c r="I44" s="295"/>
      <c r="J44" s="59"/>
      <c r="K44" s="71"/>
    </row>
    <row r="45" spans="1:11" s="64" customFormat="1" ht="12" customHeight="1">
      <c r="A45" s="59"/>
      <c r="B45" s="459" t="s">
        <v>194</v>
      </c>
      <c r="C45" s="296" t="s">
        <v>195</v>
      </c>
      <c r="D45" s="296" t="s">
        <v>196</v>
      </c>
      <c r="E45" s="296" t="s">
        <v>197</v>
      </c>
      <c r="F45" s="296" t="s">
        <v>198</v>
      </c>
      <c r="G45" s="296" t="s">
        <v>199</v>
      </c>
      <c r="H45" s="296" t="s">
        <v>200</v>
      </c>
      <c r="I45" s="59"/>
      <c r="J45" s="59"/>
      <c r="K45" s="59"/>
    </row>
    <row r="46" spans="1:11" ht="14.25" customHeight="1">
      <c r="A46" s="59"/>
      <c r="B46" s="459"/>
      <c r="C46" s="293"/>
      <c r="D46" s="293"/>
      <c r="E46" s="293"/>
      <c r="F46" s="293"/>
      <c r="G46" s="293"/>
      <c r="H46" s="293"/>
      <c r="I46" s="59"/>
      <c r="J46" s="59"/>
      <c r="K46" s="59"/>
    </row>
    <row r="47" spans="1:11" ht="17.25" customHeight="1">
      <c r="A47" s="59"/>
      <c r="B47" s="71"/>
      <c r="C47" s="65"/>
      <c r="I47" s="59"/>
      <c r="J47" s="59"/>
      <c r="K47" s="59"/>
    </row>
    <row r="48" spans="1:11" ht="12.75" customHeight="1">
      <c r="A48" s="59"/>
      <c r="B48" s="59"/>
      <c r="C48" s="59"/>
      <c r="D48" s="65"/>
      <c r="E48" s="65"/>
      <c r="F48" s="65"/>
      <c r="G48" s="65"/>
      <c r="H48" s="65"/>
      <c r="I48" s="59"/>
      <c r="J48" s="59"/>
      <c r="K48" s="59"/>
    </row>
    <row r="49" spans="1:11">
      <c r="A49" s="59"/>
      <c r="B49" s="459" t="s">
        <v>186</v>
      </c>
      <c r="D49" s="59"/>
      <c r="E49" s="476" t="s">
        <v>212</v>
      </c>
      <c r="F49" s="476"/>
      <c r="G49" s="476"/>
      <c r="H49" s="476"/>
      <c r="I49" s="476"/>
      <c r="J49" s="59"/>
      <c r="K49" s="59"/>
    </row>
    <row r="50" spans="1:11">
      <c r="A50" s="59"/>
      <c r="B50" s="459"/>
      <c r="C50" s="296" t="s">
        <v>201</v>
      </c>
      <c r="D50" s="296" t="s">
        <v>202</v>
      </c>
      <c r="E50" s="296" t="s">
        <v>203</v>
      </c>
      <c r="F50" s="296" t="s">
        <v>248</v>
      </c>
      <c r="G50" s="296" t="s">
        <v>204</v>
      </c>
      <c r="H50" s="296" t="s">
        <v>213</v>
      </c>
      <c r="I50" s="296" t="s">
        <v>205</v>
      </c>
      <c r="J50" s="59"/>
      <c r="K50" s="59"/>
    </row>
    <row r="51" spans="1:11">
      <c r="A51" s="59"/>
      <c r="B51" s="459"/>
      <c r="C51" s="293"/>
      <c r="D51" s="293"/>
      <c r="E51" s="293"/>
      <c r="F51" s="293"/>
      <c r="G51" s="293"/>
      <c r="H51" s="293"/>
      <c r="I51" s="293"/>
      <c r="J51" s="59"/>
      <c r="K51" s="59"/>
    </row>
    <row r="52" spans="1:11">
      <c r="A52" s="59"/>
      <c r="B52" s="459"/>
      <c r="C52" s="296" t="s">
        <v>206</v>
      </c>
      <c r="D52" s="296" t="s">
        <v>207</v>
      </c>
      <c r="E52" s="472" t="s">
        <v>208</v>
      </c>
      <c r="F52" s="473"/>
      <c r="G52" s="296" t="s">
        <v>209</v>
      </c>
      <c r="H52" s="296" t="s">
        <v>210</v>
      </c>
      <c r="I52" s="296" t="s">
        <v>211</v>
      </c>
      <c r="J52" s="59"/>
      <c r="K52" s="59"/>
    </row>
    <row r="53" spans="1:11">
      <c r="A53" s="59"/>
      <c r="B53" s="459"/>
      <c r="C53" s="292"/>
      <c r="D53" s="292"/>
      <c r="E53" s="474"/>
      <c r="F53" s="475"/>
      <c r="G53" s="292"/>
      <c r="H53" s="292"/>
      <c r="I53" s="292"/>
      <c r="J53" s="59"/>
      <c r="K53" s="59"/>
    </row>
    <row r="54" spans="1:11">
      <c r="A54" s="59"/>
      <c r="B54" s="362" t="s">
        <v>216</v>
      </c>
      <c r="C54" s="362"/>
      <c r="D54" s="59"/>
      <c r="E54" s="59"/>
      <c r="F54" s="59"/>
      <c r="G54" s="59"/>
      <c r="H54" s="59"/>
      <c r="I54" s="59"/>
      <c r="J54" s="59"/>
      <c r="K54" s="59"/>
    </row>
    <row r="55" spans="1:11">
      <c r="A55" s="59"/>
      <c r="B55" s="362"/>
      <c r="C55" s="362"/>
      <c r="D55" s="362"/>
      <c r="E55" s="362"/>
      <c r="F55" s="362"/>
      <c r="G55" s="362"/>
      <c r="H55" s="362"/>
      <c r="I55" s="362"/>
      <c r="J55" s="59"/>
      <c r="K55" s="59"/>
    </row>
    <row r="56" spans="1:11">
      <c r="A56" s="59"/>
      <c r="B56" s="362"/>
      <c r="C56" s="362"/>
      <c r="D56" s="362"/>
      <c r="E56" s="362"/>
      <c r="F56" s="362"/>
      <c r="G56" s="362"/>
      <c r="H56" s="362"/>
      <c r="I56" s="362"/>
      <c r="J56" s="59"/>
      <c r="K56" s="59"/>
    </row>
    <row r="57" spans="1:11">
      <c r="A57" s="59"/>
      <c r="B57" s="59"/>
      <c r="C57" s="59"/>
      <c r="D57" s="362"/>
      <c r="E57" s="362"/>
      <c r="F57" s="362"/>
      <c r="G57" s="362"/>
      <c r="H57" s="362"/>
      <c r="I57" s="362"/>
      <c r="J57" s="59"/>
      <c r="K57" s="59"/>
    </row>
    <row r="58" spans="1:11">
      <c r="A58" s="59"/>
      <c r="D58" s="59"/>
      <c r="E58" s="59"/>
      <c r="F58" s="59"/>
      <c r="G58" s="59"/>
      <c r="H58" s="59"/>
      <c r="I58" s="59"/>
      <c r="J58" s="59"/>
      <c r="K58" s="59"/>
    </row>
  </sheetData>
  <sheetProtection selectLockedCells="1"/>
  <mergeCells count="26">
    <mergeCell ref="B13:C13"/>
    <mergeCell ref="B17:C17"/>
    <mergeCell ref="E36:G36"/>
    <mergeCell ref="H36:I36"/>
    <mergeCell ref="D2:G4"/>
    <mergeCell ref="A3:C3"/>
    <mergeCell ref="A4:C4"/>
    <mergeCell ref="D5:G5"/>
    <mergeCell ref="D18:E18"/>
    <mergeCell ref="G18:I18"/>
    <mergeCell ref="D11:I11"/>
    <mergeCell ref="H13:I13"/>
    <mergeCell ref="E27:H27"/>
    <mergeCell ref="E29:H29"/>
    <mergeCell ref="E31:H31"/>
    <mergeCell ref="B22:C25"/>
    <mergeCell ref="F33:I33"/>
    <mergeCell ref="F35:I35"/>
    <mergeCell ref="B45:B46"/>
    <mergeCell ref="E22:I22"/>
    <mergeCell ref="E24:I24"/>
    <mergeCell ref="B49:B53"/>
    <mergeCell ref="E52:F52"/>
    <mergeCell ref="E53:F53"/>
    <mergeCell ref="E49:I49"/>
    <mergeCell ref="B39:B43"/>
  </mergeCells>
  <dataValidations count="1">
    <dataValidation showInputMessage="1" showErrorMessage="1" sqref="E36:G36 D29:E29 D24:E24 D31:E32"/>
  </dataValidations>
  <pageMargins left="0.23622047244094491" right="0.23622047244094491" top="0.19685039370078741" bottom="0.19685039370078741" header="0.11811023622047245" footer="0.11811023622047245"/>
  <pageSetup paperSize="9" scale="95" orientation="portrait" r:id="rId1"/>
  <drawing r:id="rId2"/>
</worksheet>
</file>

<file path=xl/worksheets/sheet4.xml><?xml version="1.0" encoding="utf-8"?>
<worksheet xmlns="http://schemas.openxmlformats.org/spreadsheetml/2006/main" xmlns:r="http://schemas.openxmlformats.org/officeDocument/2006/relationships">
  <sheetPr>
    <tabColor rgb="FFFF0000"/>
  </sheetPr>
  <dimension ref="A1:I55"/>
  <sheetViews>
    <sheetView showGridLines="0" showZeros="0" showRuler="0" view="pageLayout" zoomScale="70" zoomScalePageLayoutView="70" workbookViewId="0">
      <selection activeCell="B29" sqref="B29:I29"/>
    </sheetView>
  </sheetViews>
  <sheetFormatPr baseColWidth="10" defaultColWidth="11.44140625" defaultRowHeight="14.4"/>
  <cols>
    <col min="1" max="1" width="1.6640625" style="1" customWidth="1"/>
    <col min="2" max="3" width="11.44140625" style="1"/>
    <col min="4" max="4" width="18.33203125" style="1" customWidth="1"/>
    <col min="5" max="5" width="5.109375" style="1" customWidth="1"/>
    <col min="6" max="6" width="15.44140625" style="1" customWidth="1"/>
    <col min="7" max="7" width="6.5546875" style="1" customWidth="1"/>
    <col min="8" max="8" width="15.5546875" style="1" customWidth="1"/>
    <col min="9" max="9" width="7.44140625" style="1" customWidth="1"/>
    <col min="10" max="16384" width="11.44140625" style="1"/>
  </cols>
  <sheetData>
    <row r="1" spans="1:9" ht="4.5" customHeight="1"/>
    <row r="2" spans="1:9" ht="15" customHeight="1">
      <c r="A2" s="1" t="s">
        <v>20</v>
      </c>
      <c r="D2" s="460"/>
      <c r="E2" s="460"/>
      <c r="F2" s="460"/>
      <c r="G2" s="460"/>
    </row>
    <row r="3" spans="1:9" ht="15.75" customHeight="1">
      <c r="A3" s="461"/>
      <c r="B3" s="461"/>
      <c r="C3" s="461"/>
      <c r="D3" s="460"/>
      <c r="E3" s="460"/>
      <c r="F3" s="460"/>
      <c r="G3" s="460"/>
    </row>
    <row r="4" spans="1:9" ht="15" customHeight="1">
      <c r="A4" s="461"/>
      <c r="B4" s="461"/>
      <c r="C4" s="461"/>
      <c r="D4" s="460"/>
      <c r="E4" s="460"/>
      <c r="F4" s="460"/>
      <c r="G4" s="460"/>
    </row>
    <row r="5" spans="1:9">
      <c r="D5" s="462"/>
      <c r="E5" s="462"/>
      <c r="F5" s="462"/>
      <c r="G5" s="462"/>
    </row>
    <row r="6" spans="1:9" ht="4.2" customHeight="1">
      <c r="B6" s="2"/>
      <c r="C6" s="2"/>
      <c r="D6" s="2"/>
      <c r="E6" s="2"/>
      <c r="F6" s="2"/>
      <c r="G6" s="2"/>
      <c r="H6" s="2"/>
      <c r="I6" s="2"/>
    </row>
    <row r="7" spans="1:9" ht="1.8" hidden="1" customHeight="1"/>
    <row r="8" spans="1:9" ht="1.8" hidden="1" customHeight="1"/>
    <row r="9" spans="1:9" ht="17.25" customHeight="1">
      <c r="A9" s="3"/>
      <c r="B9" s="3" t="s">
        <v>21</v>
      </c>
      <c r="C9" s="3"/>
      <c r="D9" s="4"/>
      <c r="E9" s="464">
        <f>'MINI BAIN'!E15</f>
        <v>0</v>
      </c>
      <c r="F9" s="464"/>
      <c r="G9" s="464"/>
      <c r="H9" s="464"/>
      <c r="I9" s="3"/>
    </row>
    <row r="10" spans="1:9" s="7" customFormat="1" ht="4.5" customHeight="1">
      <c r="A10" s="4"/>
      <c r="B10" s="32"/>
      <c r="C10" s="32"/>
      <c r="D10" s="5"/>
      <c r="E10" s="6"/>
      <c r="F10" s="5"/>
      <c r="G10" s="6"/>
      <c r="H10" s="5"/>
      <c r="I10" s="6"/>
    </row>
    <row r="11" spans="1:9">
      <c r="A11" s="3"/>
      <c r="B11" s="3" t="s">
        <v>0</v>
      </c>
      <c r="C11" s="3"/>
      <c r="D11" s="464">
        <f>'MINI BAIN'!D18</f>
        <v>0</v>
      </c>
      <c r="E11" s="464"/>
      <c r="F11" s="464"/>
      <c r="G11" s="464"/>
      <c r="H11" s="464"/>
      <c r="I11" s="3"/>
    </row>
    <row r="12" spans="1:9" s="7" customFormat="1" ht="3.75" customHeight="1">
      <c r="A12" s="4"/>
      <c r="B12" s="4"/>
      <c r="C12" s="4"/>
      <c r="D12" s="4"/>
      <c r="E12" s="4"/>
      <c r="F12" s="4"/>
      <c r="G12" s="4"/>
      <c r="H12" s="4"/>
      <c r="I12" s="4"/>
    </row>
    <row r="13" spans="1:9" s="7" customFormat="1" ht="14.25" customHeight="1">
      <c r="A13" s="4"/>
      <c r="B13" s="4" t="s">
        <v>5</v>
      </c>
      <c r="C13" s="4"/>
      <c r="D13" s="39">
        <f>'MINI BAIN'!D20</f>
        <v>0</v>
      </c>
      <c r="E13" s="4" t="s">
        <v>41</v>
      </c>
      <c r="F13" s="464">
        <f>'MINI BAIN'!G20</f>
        <v>0</v>
      </c>
      <c r="G13" s="464"/>
      <c r="H13" s="464"/>
      <c r="I13" s="4"/>
    </row>
    <row r="14" spans="1:9" ht="4.5" customHeight="1">
      <c r="A14" s="3"/>
      <c r="B14" s="37"/>
      <c r="C14" s="37"/>
      <c r="D14" s="37"/>
      <c r="E14" s="37"/>
      <c r="F14" s="38"/>
      <c r="G14" s="38"/>
      <c r="H14" s="37"/>
      <c r="I14" s="37"/>
    </row>
    <row r="15" spans="1:9" ht="6.75" customHeight="1">
      <c r="A15" s="3"/>
      <c r="B15" s="8"/>
      <c r="C15" s="8"/>
      <c r="D15" s="8"/>
      <c r="E15" s="8"/>
      <c r="F15" s="33"/>
      <c r="G15" s="33"/>
      <c r="H15" s="8"/>
      <c r="I15" s="8"/>
    </row>
    <row r="16" spans="1:9">
      <c r="A16" s="3"/>
      <c r="B16" s="3" t="s">
        <v>22</v>
      </c>
      <c r="C16" s="3"/>
      <c r="D16" s="39" t="s">
        <v>23</v>
      </c>
      <c r="E16" s="39"/>
      <c r="F16" s="39"/>
      <c r="G16" s="39"/>
      <c r="H16" s="39"/>
      <c r="I16" s="39"/>
    </row>
    <row r="17" spans="1:9" s="7" customFormat="1" ht="7.5" customHeight="1">
      <c r="A17" s="4"/>
      <c r="B17" s="4"/>
      <c r="C17" s="4"/>
      <c r="D17" s="4"/>
      <c r="E17" s="4"/>
      <c r="F17" s="9"/>
      <c r="G17" s="9"/>
      <c r="H17" s="4"/>
      <c r="I17" s="4"/>
    </row>
    <row r="18" spans="1:9">
      <c r="A18" s="3"/>
      <c r="B18" s="8" t="s">
        <v>24</v>
      </c>
      <c r="C18" s="8"/>
      <c r="D18" s="40">
        <f>'MINI BAIN'!D28</f>
        <v>0</v>
      </c>
      <c r="E18" s="500" t="s">
        <v>25</v>
      </c>
      <c r="F18" s="500"/>
      <c r="G18" s="30">
        <f>'MINI BAIN'!H28</f>
        <v>0</v>
      </c>
      <c r="H18" s="33" t="s">
        <v>26</v>
      </c>
      <c r="I18" s="30">
        <f>G18+H127</f>
        <v>0</v>
      </c>
    </row>
    <row r="19" spans="1:9" ht="9" customHeight="1">
      <c r="A19" s="3"/>
      <c r="B19" s="6"/>
      <c r="C19" s="6"/>
      <c r="D19" s="29"/>
      <c r="E19" s="6"/>
      <c r="F19" s="29"/>
      <c r="G19" s="29"/>
      <c r="H19" s="6"/>
      <c r="I19" s="6"/>
    </row>
    <row r="20" spans="1:9" ht="15.6">
      <c r="A20" s="3"/>
      <c r="B20" s="8" t="s">
        <v>1</v>
      </c>
      <c r="C20" s="8"/>
      <c r="D20" s="411" t="str">
        <f>'MINI BAIN'!D25</f>
        <v>BAIN DE RIRES</v>
      </c>
      <c r="E20" s="500" t="s">
        <v>27</v>
      </c>
      <c r="F20" s="500"/>
      <c r="G20" s="405" t="str">
        <f>'MINI BAIN'!G25</f>
        <v>NB PHOTOS</v>
      </c>
      <c r="H20" s="501" t="str">
        <f>'MINI BAIN'!H25</f>
        <v>FORMULE</v>
      </c>
      <c r="I20" s="502"/>
    </row>
    <row r="21" spans="1:9" ht="10.8" customHeight="1">
      <c r="A21" s="3"/>
      <c r="B21" s="51"/>
      <c r="C21" s="51"/>
      <c r="D21" s="51"/>
      <c r="E21" s="499" t="s">
        <v>43</v>
      </c>
      <c r="F21" s="499"/>
      <c r="G21" s="51"/>
      <c r="H21" s="499" t="s">
        <v>44</v>
      </c>
      <c r="I21" s="499"/>
    </row>
    <row r="22" spans="1:9" s="7" customFormat="1" ht="15" customHeight="1">
      <c r="A22" s="4"/>
      <c r="B22" s="26" t="s">
        <v>42</v>
      </c>
      <c r="C22" s="52" t="str">
        <f>'MINI BAIN'!I25</f>
        <v>PRIX</v>
      </c>
      <c r="D22" s="50" t="s">
        <v>28</v>
      </c>
      <c r="E22" s="497" t="str">
        <f>'MINI BAIN'!D30</f>
        <v>VIREMENT/PAYPAL/CHEQUE</v>
      </c>
      <c r="F22" s="498"/>
      <c r="G22" s="6"/>
      <c r="H22" s="466" t="str">
        <f>'MINI BAIN'!H30</f>
        <v>VIREMENT/PAYPAL  / CHEQUE</v>
      </c>
      <c r="I22" s="466"/>
    </row>
    <row r="23" spans="1:9" s="7" customFormat="1" ht="5.25" customHeight="1">
      <c r="A23" s="4"/>
      <c r="B23" s="10"/>
      <c r="C23" s="10"/>
      <c r="D23" s="10"/>
      <c r="E23" s="10"/>
      <c r="F23" s="10"/>
      <c r="G23" s="10"/>
      <c r="H23" s="10"/>
      <c r="I23" s="10"/>
    </row>
    <row r="24" spans="1:9" s="7" customFormat="1" ht="5.25" customHeight="1">
      <c r="A24" s="4"/>
      <c r="B24" s="6"/>
      <c r="C24" s="6"/>
      <c r="D24" s="6"/>
      <c r="E24" s="6"/>
      <c r="F24" s="6"/>
      <c r="G24" s="6"/>
      <c r="H24" s="6"/>
      <c r="I24" s="6"/>
    </row>
    <row r="25" spans="1:9" ht="43.5" customHeight="1">
      <c r="A25" s="3"/>
      <c r="B25" s="495" t="s">
        <v>330</v>
      </c>
      <c r="C25" s="495"/>
      <c r="D25" s="495"/>
      <c r="E25" s="495"/>
      <c r="F25" s="495"/>
      <c r="G25" s="495"/>
      <c r="H25" s="495"/>
      <c r="I25" s="495"/>
    </row>
    <row r="26" spans="1:9" ht="14.25" customHeight="1">
      <c r="A26" s="3"/>
      <c r="B26" s="486" t="s">
        <v>331</v>
      </c>
      <c r="C26" s="486"/>
      <c r="D26" s="486"/>
      <c r="E26" s="486"/>
      <c r="F26" s="486"/>
      <c r="G26" s="486"/>
      <c r="H26" s="486"/>
      <c r="I26" s="486"/>
    </row>
    <row r="27" spans="1:9" s="12" customFormat="1" ht="66.75" customHeight="1">
      <c r="A27" s="11"/>
      <c r="B27" s="485" t="s">
        <v>29</v>
      </c>
      <c r="C27" s="485"/>
      <c r="D27" s="485"/>
      <c r="E27" s="485"/>
      <c r="F27" s="485"/>
      <c r="G27" s="485"/>
      <c r="H27" s="485"/>
      <c r="I27" s="485"/>
    </row>
    <row r="28" spans="1:9" ht="1.5" customHeight="1">
      <c r="A28" s="3"/>
      <c r="B28" s="486" t="s">
        <v>30</v>
      </c>
      <c r="C28" s="486"/>
      <c r="D28" s="486"/>
      <c r="E28" s="486"/>
      <c r="F28" s="486"/>
      <c r="G28" s="486"/>
      <c r="H28" s="486"/>
      <c r="I28" s="486"/>
    </row>
    <row r="29" spans="1:9" ht="25.5" customHeight="1">
      <c r="A29" s="3"/>
      <c r="B29" s="486" t="s">
        <v>31</v>
      </c>
      <c r="C29" s="486"/>
      <c r="D29" s="486"/>
      <c r="E29" s="486"/>
      <c r="F29" s="486"/>
      <c r="G29" s="486"/>
      <c r="H29" s="486"/>
      <c r="I29" s="486"/>
    </row>
    <row r="30" spans="1:9" s="7" customFormat="1" ht="42" customHeight="1">
      <c r="A30" s="4"/>
      <c r="B30" s="486" t="s">
        <v>32</v>
      </c>
      <c r="C30" s="486"/>
      <c r="D30" s="486"/>
      <c r="E30" s="486"/>
      <c r="F30" s="486"/>
      <c r="G30" s="486"/>
      <c r="H30" s="486"/>
      <c r="I30" s="486"/>
    </row>
    <row r="31" spans="1:9" ht="68.400000000000006" customHeight="1">
      <c r="A31" s="3"/>
      <c r="B31" s="496" t="s">
        <v>255</v>
      </c>
      <c r="C31" s="486"/>
      <c r="D31" s="486"/>
      <c r="E31" s="486"/>
      <c r="F31" s="486"/>
      <c r="G31" s="486"/>
      <c r="H31" s="486"/>
      <c r="I31" s="486"/>
    </row>
    <row r="32" spans="1:9" s="7" customFormat="1" ht="8.25" customHeight="1">
      <c r="A32" s="4"/>
      <c r="B32" s="487" t="s">
        <v>33</v>
      </c>
      <c r="C32" s="487"/>
      <c r="D32" s="487"/>
      <c r="E32" s="487"/>
      <c r="F32" s="487"/>
      <c r="G32" s="487"/>
      <c r="H32" s="487"/>
      <c r="I32" s="487"/>
    </row>
    <row r="33" spans="1:9" ht="15" customHeight="1">
      <c r="A33" s="3"/>
      <c r="B33" s="487"/>
      <c r="C33" s="487"/>
      <c r="D33" s="487"/>
      <c r="E33" s="487"/>
      <c r="F33" s="487"/>
      <c r="G33" s="487"/>
      <c r="H33" s="487"/>
      <c r="I33" s="487"/>
    </row>
    <row r="34" spans="1:9" s="57" customFormat="1" ht="15" customHeight="1">
      <c r="A34" s="59"/>
      <c r="B34" s="363" t="str">
        <f>'MINI BAIN'!E34</f>
        <v>OUI /NON</v>
      </c>
      <c r="C34" s="485" t="s">
        <v>246</v>
      </c>
      <c r="D34" s="485"/>
      <c r="E34" s="485"/>
      <c r="F34" s="485"/>
      <c r="G34" s="485"/>
      <c r="H34" s="485"/>
      <c r="I34" s="365"/>
    </row>
    <row r="35" spans="1:9" s="7" customFormat="1" ht="15" customHeight="1">
      <c r="A35" s="4"/>
      <c r="B35" s="490" t="s">
        <v>34</v>
      </c>
      <c r="C35" s="490"/>
      <c r="D35" s="490"/>
      <c r="E35" s="490"/>
      <c r="F35" s="490"/>
      <c r="G35" s="490"/>
      <c r="H35" s="490"/>
      <c r="I35" s="490"/>
    </row>
    <row r="36" spans="1:9" ht="15.75" customHeight="1">
      <c r="A36" s="3"/>
      <c r="B36" s="491" t="s">
        <v>247</v>
      </c>
      <c r="C36" s="491"/>
      <c r="D36" s="491"/>
      <c r="E36" s="491"/>
      <c r="F36" s="491"/>
      <c r="G36" s="491"/>
      <c r="H36" s="491"/>
      <c r="I36" s="491"/>
    </row>
    <row r="37" spans="1:9" ht="0.6" customHeight="1">
      <c r="A37" s="3"/>
      <c r="B37" s="37"/>
      <c r="C37" s="37"/>
      <c r="D37" s="42"/>
      <c r="E37" s="43"/>
      <c r="F37" s="42"/>
      <c r="G37" s="42"/>
      <c r="H37" s="42"/>
      <c r="I37" s="37"/>
    </row>
    <row r="38" spans="1:9" ht="6.75" customHeight="1">
      <c r="A38" s="3"/>
      <c r="B38" s="3"/>
      <c r="C38" s="3"/>
      <c r="D38" s="3"/>
      <c r="E38" s="3"/>
      <c r="F38" s="3"/>
      <c r="G38" s="3"/>
      <c r="H38" s="3"/>
      <c r="I38" s="3"/>
    </row>
    <row r="39" spans="1:9">
      <c r="A39" s="3"/>
      <c r="B39" s="44" t="s">
        <v>35</v>
      </c>
      <c r="C39" s="45"/>
      <c r="D39" s="4"/>
      <c r="E39" s="4"/>
      <c r="F39" s="4"/>
      <c r="G39" s="4"/>
      <c r="H39" s="4"/>
      <c r="I39" s="3"/>
    </row>
    <row r="40" spans="1:9" s="7" customFormat="1" ht="6.75" customHeight="1">
      <c r="A40" s="4"/>
      <c r="B40" s="4"/>
      <c r="C40" s="4"/>
      <c r="D40" s="4"/>
      <c r="E40" s="4"/>
      <c r="F40" s="4"/>
      <c r="G40" s="4"/>
      <c r="H40" s="4"/>
      <c r="I40" s="4"/>
    </row>
    <row r="41" spans="1:9">
      <c r="A41" s="3"/>
      <c r="B41" s="3" t="s">
        <v>36</v>
      </c>
      <c r="C41" s="464"/>
      <c r="D41" s="464"/>
      <c r="E41" s="46"/>
      <c r="F41" s="4"/>
      <c r="G41" s="489"/>
      <c r="H41" s="489"/>
      <c r="I41" s="489"/>
    </row>
    <row r="42" spans="1:9" s="7" customFormat="1" ht="4.5" customHeight="1">
      <c r="A42" s="4"/>
      <c r="B42" s="9"/>
      <c r="C42" s="47"/>
      <c r="D42" s="488"/>
      <c r="E42" s="488"/>
      <c r="F42" s="4"/>
      <c r="G42" s="60"/>
      <c r="H42" s="60"/>
      <c r="I42" s="60"/>
    </row>
    <row r="43" spans="1:9" s="64" customFormat="1" ht="4.5" customHeight="1">
      <c r="A43" s="60"/>
      <c r="B43" s="63"/>
      <c r="C43" s="364"/>
      <c r="D43" s="364"/>
      <c r="E43" s="364"/>
      <c r="F43" s="364"/>
      <c r="G43" s="364"/>
      <c r="H43" s="48"/>
      <c r="I43" s="63"/>
    </row>
    <row r="44" spans="1:9" s="7" customFormat="1" ht="15" customHeight="1">
      <c r="A44" s="4"/>
      <c r="B44" s="451" t="s">
        <v>37</v>
      </c>
      <c r="C44" s="451"/>
      <c r="D44" s="451"/>
      <c r="E44" s="451"/>
      <c r="F44" s="451"/>
      <c r="G44" s="1"/>
      <c r="H44" s="492" t="s">
        <v>38</v>
      </c>
      <c r="I44" s="492"/>
    </row>
    <row r="45" spans="1:9" s="7" customFormat="1" ht="18.75" customHeight="1">
      <c r="A45" s="13"/>
      <c r="B45" s="466">
        <f>'MINI BAIN'!E12</f>
        <v>0</v>
      </c>
      <c r="C45" s="466"/>
      <c r="D45" s="372"/>
      <c r="E45" s="466">
        <f>'MINI BAIN'!E15:I15</f>
        <v>0</v>
      </c>
      <c r="F45" s="466"/>
      <c r="G45" s="6"/>
      <c r="H45" s="493" t="s">
        <v>254</v>
      </c>
      <c r="I45" s="493"/>
    </row>
    <row r="46" spans="1:9">
      <c r="A46" s="3"/>
      <c r="B46" s="451" t="s">
        <v>39</v>
      </c>
      <c r="C46" s="451"/>
      <c r="D46" s="451"/>
      <c r="E46" s="451"/>
      <c r="F46" s="451"/>
      <c r="G46" s="7"/>
      <c r="H46" s="6" t="s">
        <v>40</v>
      </c>
      <c r="I46" s="49"/>
    </row>
    <row r="47" spans="1:9" s="7" customFormat="1" ht="56.25" customHeight="1">
      <c r="A47" s="4"/>
      <c r="B47" s="494"/>
      <c r="C47" s="494"/>
      <c r="D47" s="494"/>
      <c r="E47" s="494"/>
      <c r="F47" s="494"/>
      <c r="G47" s="6"/>
      <c r="H47" s="493"/>
      <c r="I47" s="493"/>
    </row>
    <row r="48" spans="1:9">
      <c r="A48" s="3"/>
      <c r="B48" s="494"/>
      <c r="C48" s="494"/>
      <c r="D48" s="494"/>
      <c r="E48" s="494"/>
      <c r="F48" s="494"/>
      <c r="H48" s="493"/>
      <c r="I48" s="493"/>
    </row>
    <row r="49" spans="1:9" ht="12.75" customHeight="1">
      <c r="A49" s="8"/>
      <c r="B49" s="451"/>
      <c r="C49" s="451"/>
      <c r="D49" s="451"/>
      <c r="E49" s="451"/>
      <c r="F49" s="451"/>
      <c r="G49" s="451"/>
      <c r="H49" s="451"/>
      <c r="I49" s="451"/>
    </row>
    <row r="50" spans="1:9">
      <c r="A50" s="3"/>
      <c r="B50" s="4"/>
      <c r="C50" s="7"/>
      <c r="D50" s="7"/>
      <c r="E50" s="7"/>
      <c r="F50" s="7"/>
      <c r="G50" s="7"/>
      <c r="H50" s="7"/>
      <c r="I50" s="7"/>
    </row>
    <row r="51" spans="1:9">
      <c r="A51" s="3"/>
      <c r="B51" s="4"/>
      <c r="C51" s="7"/>
      <c r="D51" s="7"/>
      <c r="E51" s="7"/>
      <c r="F51" s="7"/>
      <c r="G51" s="7"/>
      <c r="H51" s="7"/>
      <c r="I51" s="7"/>
    </row>
    <row r="52" spans="1:9">
      <c r="A52" s="3"/>
      <c r="B52" s="4"/>
      <c r="C52" s="7"/>
      <c r="D52" s="7"/>
      <c r="E52" s="7"/>
      <c r="F52" s="7"/>
      <c r="G52" s="7"/>
      <c r="H52" s="7"/>
      <c r="I52" s="7"/>
    </row>
    <row r="53" spans="1:9">
      <c r="B53" s="7"/>
      <c r="C53" s="7"/>
      <c r="D53" s="7"/>
      <c r="E53" s="7"/>
      <c r="F53" s="7"/>
      <c r="G53" s="7"/>
      <c r="H53" s="7"/>
      <c r="I53" s="7"/>
    </row>
    <row r="54" spans="1:9">
      <c r="B54" s="7"/>
      <c r="C54" s="7"/>
      <c r="D54" s="7"/>
      <c r="E54" s="7"/>
      <c r="F54" s="7"/>
      <c r="G54" s="7"/>
      <c r="H54" s="7"/>
      <c r="I54" s="7"/>
    </row>
    <row r="55" spans="1:9">
      <c r="B55" s="7"/>
      <c r="C55" s="7"/>
      <c r="D55" s="7"/>
      <c r="E55" s="7"/>
      <c r="F55" s="7"/>
      <c r="G55" s="7"/>
      <c r="H55" s="7"/>
      <c r="I55" s="7"/>
    </row>
  </sheetData>
  <sheetProtection selectLockedCells="1" selectUnlockedCells="1"/>
  <mergeCells count="37">
    <mergeCell ref="F13:H13"/>
    <mergeCell ref="B25:I25"/>
    <mergeCell ref="B29:I29"/>
    <mergeCell ref="B30:I30"/>
    <mergeCell ref="B31:I31"/>
    <mergeCell ref="E22:F22"/>
    <mergeCell ref="E21:F21"/>
    <mergeCell ref="H21:I21"/>
    <mergeCell ref="H22:I22"/>
    <mergeCell ref="E18:F18"/>
    <mergeCell ref="E20:F20"/>
    <mergeCell ref="H20:I20"/>
    <mergeCell ref="B26:I26"/>
    <mergeCell ref="D11:H11"/>
    <mergeCell ref="D2:G4"/>
    <mergeCell ref="A3:C3"/>
    <mergeCell ref="A4:C4"/>
    <mergeCell ref="D5:G5"/>
    <mergeCell ref="E9:H9"/>
    <mergeCell ref="B49:I49"/>
    <mergeCell ref="B44:F44"/>
    <mergeCell ref="H44:I44"/>
    <mergeCell ref="H45:I45"/>
    <mergeCell ref="B46:F46"/>
    <mergeCell ref="B47:F48"/>
    <mergeCell ref="H47:I48"/>
    <mergeCell ref="B45:C45"/>
    <mergeCell ref="E45:F45"/>
    <mergeCell ref="C34:H34"/>
    <mergeCell ref="B27:I27"/>
    <mergeCell ref="B28:I28"/>
    <mergeCell ref="B32:I33"/>
    <mergeCell ref="D42:E42"/>
    <mergeCell ref="C41:D41"/>
    <mergeCell ref="G41:I41"/>
    <mergeCell ref="B35:I35"/>
    <mergeCell ref="B36:I36"/>
  </mergeCells>
  <pageMargins left="0.23622047244094491" right="0.23622047244094491" top="0.19685039370078741" bottom="0.19685039370078741" header="0.11811023622047245" footer="0.11811023622047245"/>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rgb="FFFF0000"/>
    <pageSetUpPr fitToPage="1"/>
  </sheetPr>
  <dimension ref="A1:U70"/>
  <sheetViews>
    <sheetView showGridLines="0" showZeros="0" zoomScale="85" zoomScaleNormal="85" workbookViewId="0">
      <selection activeCell="D23" sqref="D23:D24"/>
    </sheetView>
  </sheetViews>
  <sheetFormatPr baseColWidth="10" defaultColWidth="0" defaultRowHeight="14.4"/>
  <cols>
    <col min="1" max="1" width="2.44140625" style="55" customWidth="1"/>
    <col min="2" max="2" width="2.6640625" style="55" customWidth="1"/>
    <col min="3" max="3" width="12" style="55" customWidth="1"/>
    <col min="4" max="4" width="45.6640625" style="55" customWidth="1"/>
    <col min="5" max="5" width="14" style="55" customWidth="1"/>
    <col min="6" max="6" width="13.33203125" style="55" customWidth="1"/>
    <col min="7" max="7" width="13.5546875" style="55" customWidth="1"/>
    <col min="8" max="8" width="15.6640625" style="55" customWidth="1"/>
    <col min="9" max="9" width="2.44140625" style="55" customWidth="1"/>
    <col min="10" max="10" width="3.109375" style="55" customWidth="1"/>
    <col min="11" max="16384" width="11.44140625" style="55" hidden="1"/>
  </cols>
  <sheetData>
    <row r="1" spans="1:21" s="53" customFormat="1" ht="15" thickBot="1">
      <c r="A1" s="55"/>
      <c r="B1" s="55"/>
      <c r="C1" s="55"/>
      <c r="D1" s="55"/>
      <c r="E1" s="55"/>
      <c r="F1" s="55"/>
      <c r="G1" s="55"/>
      <c r="H1" s="55"/>
      <c r="I1" s="55"/>
      <c r="J1" s="55"/>
      <c r="K1" s="55"/>
      <c r="L1" s="55"/>
      <c r="M1" s="55"/>
      <c r="N1" s="55"/>
      <c r="O1" s="55"/>
      <c r="P1" s="55"/>
      <c r="Q1" s="55"/>
      <c r="R1" s="55"/>
      <c r="S1" s="55"/>
      <c r="T1" s="55"/>
      <c r="U1" s="55"/>
    </row>
    <row r="2" spans="1:21" s="53" customFormat="1" ht="21.75" customHeight="1" thickTop="1">
      <c r="A2" s="55"/>
      <c r="B2" s="54"/>
      <c r="C2" s="76"/>
      <c r="D2" s="76"/>
      <c r="E2" s="76"/>
      <c r="F2" s="76"/>
      <c r="G2" s="76"/>
      <c r="H2" s="76"/>
      <c r="I2" s="77"/>
      <c r="J2" s="55"/>
      <c r="K2" s="55"/>
      <c r="L2" s="55"/>
      <c r="M2" s="55"/>
      <c r="N2" s="55"/>
      <c r="O2" s="55"/>
      <c r="P2" s="55"/>
      <c r="Q2" s="55"/>
      <c r="R2" s="55"/>
      <c r="S2" s="55"/>
      <c r="T2" s="55"/>
      <c r="U2" s="55"/>
    </row>
    <row r="3" spans="1:21" s="53" customFormat="1" ht="19.5" customHeight="1">
      <c r="A3" s="55"/>
      <c r="B3" s="78"/>
      <c r="C3" s="79"/>
      <c r="D3" s="543" t="s">
        <v>45</v>
      </c>
      <c r="E3" s="543"/>
      <c r="F3" s="544" t="s">
        <v>46</v>
      </c>
      <c r="G3" s="544"/>
      <c r="H3" s="544"/>
      <c r="I3" s="80"/>
      <c r="J3" s="81"/>
      <c r="K3" s="55"/>
      <c r="L3" s="55"/>
      <c r="M3" s="55"/>
      <c r="N3" s="55"/>
      <c r="O3" s="55"/>
      <c r="P3" s="55"/>
      <c r="Q3" s="55"/>
      <c r="R3" s="55"/>
      <c r="S3" s="55"/>
      <c r="T3" s="55"/>
      <c r="U3" s="55"/>
    </row>
    <row r="4" spans="1:21" s="53" customFormat="1" ht="24" customHeight="1">
      <c r="A4" s="55"/>
      <c r="B4" s="78"/>
      <c r="D4" s="543"/>
      <c r="E4" s="543"/>
      <c r="F4" s="544"/>
      <c r="G4" s="544"/>
      <c r="H4" s="544"/>
      <c r="I4" s="82"/>
      <c r="J4" s="83"/>
      <c r="K4" s="55"/>
      <c r="L4" s="55"/>
      <c r="M4" s="55"/>
      <c r="N4" s="55"/>
      <c r="O4" s="55"/>
      <c r="P4" s="55"/>
      <c r="Q4" s="55"/>
      <c r="R4" s="55"/>
      <c r="S4" s="55"/>
      <c r="T4" s="55"/>
      <c r="U4" s="55"/>
    </row>
    <row r="5" spans="1:21" s="53" customFormat="1" ht="24" customHeight="1">
      <c r="A5" s="55"/>
      <c r="B5" s="84"/>
      <c r="C5" s="545" t="s">
        <v>47</v>
      </c>
      <c r="D5" s="547">
        <f>DOSSIER!I4</f>
        <v>0</v>
      </c>
      <c r="E5" s="82"/>
      <c r="F5" s="545" t="s">
        <v>48</v>
      </c>
      <c r="G5" s="549">
        <v>43960</v>
      </c>
      <c r="H5" s="549"/>
      <c r="I5" s="85"/>
      <c r="J5" s="81"/>
      <c r="K5" s="55"/>
      <c r="L5" s="55"/>
      <c r="M5" s="55"/>
      <c r="N5" s="55"/>
      <c r="O5" s="55"/>
      <c r="P5" s="55"/>
      <c r="Q5" s="55"/>
      <c r="R5" s="55"/>
      <c r="S5" s="55"/>
      <c r="T5" s="55"/>
      <c r="U5" s="55"/>
    </row>
    <row r="6" spans="1:21" s="53" customFormat="1" ht="15.75" customHeight="1">
      <c r="A6" s="55"/>
      <c r="B6" s="84"/>
      <c r="C6" s="546"/>
      <c r="D6" s="548"/>
      <c r="E6" s="55"/>
      <c r="F6" s="546"/>
      <c r="G6" s="550"/>
      <c r="H6" s="550"/>
      <c r="I6" s="86"/>
      <c r="J6" s="55"/>
      <c r="K6" s="55"/>
      <c r="L6" s="55"/>
      <c r="M6" s="55"/>
      <c r="N6" s="55"/>
      <c r="O6" s="55"/>
      <c r="P6" s="55" t="s">
        <v>49</v>
      </c>
      <c r="Q6" s="55" t="s">
        <v>49</v>
      </c>
      <c r="R6" s="55" t="s">
        <v>50</v>
      </c>
      <c r="S6" s="55"/>
      <c r="T6" s="55"/>
      <c r="U6" s="55"/>
    </row>
    <row r="7" spans="1:21" s="53" customFormat="1" ht="9" customHeight="1">
      <c r="A7" s="55"/>
      <c r="B7" s="84"/>
      <c r="C7" s="87" t="s">
        <v>51</v>
      </c>
      <c r="D7" s="88"/>
      <c r="E7" s="89"/>
      <c r="F7" s="90"/>
      <c r="G7" s="91"/>
      <c r="H7" s="92"/>
      <c r="I7" s="86"/>
      <c r="J7" s="55"/>
      <c r="K7" s="55"/>
      <c r="L7" s="93">
        <v>0</v>
      </c>
      <c r="M7" s="55"/>
      <c r="N7" s="55"/>
      <c r="O7" s="55"/>
      <c r="P7" s="55"/>
      <c r="Q7" s="94"/>
      <c r="R7" s="55"/>
      <c r="S7" s="55"/>
      <c r="T7" s="55"/>
      <c r="U7" s="55"/>
    </row>
    <row r="8" spans="1:21" s="53" customFormat="1" ht="15.6">
      <c r="A8" s="55"/>
      <c r="B8" s="84"/>
      <c r="C8" s="95" t="s">
        <v>52</v>
      </c>
      <c r="D8" s="96"/>
      <c r="E8" s="97" t="s">
        <v>53</v>
      </c>
      <c r="F8" s="514">
        <f>'MINI BAIN'!E12</f>
        <v>0</v>
      </c>
      <c r="G8" s="514"/>
      <c r="H8" s="515"/>
      <c r="I8" s="86"/>
      <c r="J8" s="55"/>
      <c r="K8" s="55"/>
      <c r="L8" s="100">
        <v>5.5E-2</v>
      </c>
      <c r="M8" s="55"/>
      <c r="N8" s="55"/>
      <c r="O8" s="55"/>
      <c r="P8" s="55"/>
      <c r="Q8" s="55"/>
      <c r="R8" s="101">
        <v>43358</v>
      </c>
      <c r="S8" s="55"/>
      <c r="T8" s="55"/>
      <c r="U8" s="55"/>
    </row>
    <row r="9" spans="1:21" s="53" customFormat="1" ht="15" customHeight="1">
      <c r="A9" s="55"/>
      <c r="B9" s="84"/>
      <c r="C9" s="102" t="s">
        <v>54</v>
      </c>
      <c r="D9" s="103"/>
      <c r="E9" s="97"/>
      <c r="F9" s="284"/>
      <c r="G9" s="284"/>
      <c r="H9" s="285"/>
      <c r="I9" s="86"/>
      <c r="J9" s="55"/>
      <c r="K9" s="55"/>
      <c r="L9" s="104">
        <v>0.1</v>
      </c>
      <c r="M9" s="55"/>
      <c r="N9" s="55"/>
      <c r="O9" s="55"/>
      <c r="P9" s="55"/>
      <c r="Q9" s="55"/>
      <c r="R9" s="101">
        <v>43358</v>
      </c>
      <c r="S9" s="55"/>
      <c r="T9" s="55"/>
      <c r="U9" s="55"/>
    </row>
    <row r="10" spans="1:21" s="53" customFormat="1">
      <c r="A10" s="55"/>
      <c r="B10" s="84"/>
      <c r="C10" s="105" t="s">
        <v>56</v>
      </c>
      <c r="D10" s="106"/>
      <c r="E10" s="97" t="s">
        <v>55</v>
      </c>
      <c r="F10" s="541">
        <f>'MINI BAIN'!D18</f>
        <v>0</v>
      </c>
      <c r="G10" s="541"/>
      <c r="H10" s="542"/>
      <c r="I10" s="86"/>
      <c r="J10" s="55"/>
      <c r="K10" s="55"/>
      <c r="L10" s="104">
        <v>0.2</v>
      </c>
      <c r="M10" s="55"/>
      <c r="N10" s="55"/>
      <c r="O10" s="55"/>
      <c r="P10" s="55"/>
      <c r="Q10" s="55"/>
      <c r="R10" s="55" t="s">
        <v>57</v>
      </c>
      <c r="S10" s="55"/>
      <c r="T10" s="55"/>
      <c r="U10" s="55"/>
    </row>
    <row r="11" spans="1:21" s="53" customFormat="1">
      <c r="A11" s="55"/>
      <c r="B11" s="84"/>
      <c r="C11" s="105">
        <v>67450</v>
      </c>
      <c r="D11" s="107" t="s">
        <v>58</v>
      </c>
      <c r="E11" s="108"/>
      <c r="F11" s="109" t="s">
        <v>97</v>
      </c>
      <c r="G11" s="528">
        <f>'MINI BAIN'!D19</f>
        <v>0</v>
      </c>
      <c r="H11" s="529"/>
      <c r="I11" s="86"/>
      <c r="J11" s="55"/>
      <c r="K11" s="55"/>
      <c r="L11" s="55"/>
      <c r="M11" s="55"/>
      <c r="N11" s="55"/>
      <c r="O11" s="55"/>
      <c r="P11" s="55" t="s">
        <v>59</v>
      </c>
      <c r="Q11" s="55" t="s">
        <v>60</v>
      </c>
      <c r="R11" s="55"/>
      <c r="S11" s="55"/>
      <c r="T11" s="55"/>
      <c r="U11" s="55"/>
    </row>
    <row r="12" spans="1:21" s="53" customFormat="1">
      <c r="A12" s="55"/>
      <c r="B12" s="84"/>
      <c r="C12" s="105" t="s">
        <v>61</v>
      </c>
      <c r="D12" s="96" t="s">
        <v>62</v>
      </c>
      <c r="E12" s="97"/>
      <c r="F12" s="110" t="s">
        <v>98</v>
      </c>
      <c r="G12" s="530">
        <f>'MINI BAIN'!G20</f>
        <v>0</v>
      </c>
      <c r="H12" s="531"/>
      <c r="I12" s="86"/>
      <c r="J12" s="55"/>
      <c r="K12" s="55"/>
      <c r="L12" s="55"/>
      <c r="M12" s="55"/>
      <c r="N12" s="55"/>
      <c r="O12" s="55"/>
      <c r="P12" s="93">
        <v>0</v>
      </c>
      <c r="Q12" s="93">
        <v>0.25</v>
      </c>
      <c r="R12" s="55"/>
      <c r="S12" s="55"/>
      <c r="T12" s="55"/>
      <c r="U12" s="55"/>
    </row>
    <row r="13" spans="1:21" s="53" customFormat="1">
      <c r="A13" s="55"/>
      <c r="B13" s="84"/>
      <c r="C13" s="105" t="s">
        <v>64</v>
      </c>
      <c r="D13" s="111" t="s">
        <v>65</v>
      </c>
      <c r="E13" s="97"/>
      <c r="F13" s="109" t="s">
        <v>2</v>
      </c>
      <c r="G13" s="528">
        <f>'MINI BAIN'!G22</f>
        <v>0</v>
      </c>
      <c r="H13" s="529"/>
      <c r="I13" s="86"/>
      <c r="J13" s="55"/>
      <c r="K13" s="55"/>
      <c r="L13" s="55"/>
      <c r="M13" s="55"/>
      <c r="N13" s="55"/>
      <c r="O13" s="55"/>
      <c r="P13" s="55">
        <f>VLOOKUP(P11,'[1]BASE PRODUITS'!A6:E691,3,0)</f>
        <v>200</v>
      </c>
      <c r="Q13" s="55">
        <f>VLOOKUP(Q11,'[1]BASE PRODUITS'!A6:E691,3,0)</f>
        <v>250</v>
      </c>
      <c r="R13" s="55"/>
      <c r="S13" s="55"/>
      <c r="T13" s="55"/>
      <c r="U13" s="55"/>
    </row>
    <row r="14" spans="1:21" s="53" customFormat="1">
      <c r="A14" s="55"/>
      <c r="B14" s="84"/>
      <c r="C14" s="105" t="s">
        <v>66</v>
      </c>
      <c r="D14" s="111" t="s">
        <v>67</v>
      </c>
      <c r="E14" s="97"/>
      <c r="F14" s="110" t="s">
        <v>63</v>
      </c>
      <c r="G14" s="530">
        <f>'MINI BAIN'!D22</f>
        <v>0</v>
      </c>
      <c r="H14" s="531"/>
      <c r="I14" s="86"/>
      <c r="J14" s="55"/>
      <c r="K14" s="55"/>
      <c r="L14" s="55"/>
      <c r="M14" s="55"/>
      <c r="N14" s="55"/>
      <c r="O14" s="55"/>
      <c r="P14" s="112" t="s">
        <v>14</v>
      </c>
      <c r="Q14" s="55" t="s">
        <v>68</v>
      </c>
      <c r="R14" s="55"/>
      <c r="S14" s="55"/>
      <c r="T14" s="55"/>
      <c r="U14" s="55"/>
    </row>
    <row r="15" spans="1:21" s="53" customFormat="1" ht="15" thickBot="1">
      <c r="A15" s="55"/>
      <c r="B15" s="84"/>
      <c r="C15" s="105" t="s">
        <v>69</v>
      </c>
      <c r="D15" s="113">
        <v>83856740200014</v>
      </c>
      <c r="E15" s="244"/>
      <c r="F15" s="245"/>
      <c r="G15" s="246" t="s">
        <v>70</v>
      </c>
      <c r="H15" s="299">
        <f>DOSSIER!I3</f>
        <v>0</v>
      </c>
      <c r="I15" s="86"/>
      <c r="J15" s="55"/>
      <c r="K15" s="55"/>
      <c r="L15" s="55"/>
      <c r="M15" s="55"/>
      <c r="N15" s="55"/>
      <c r="O15" s="55"/>
      <c r="P15" s="55"/>
      <c r="Q15" s="55"/>
      <c r="R15" s="55"/>
      <c r="S15" s="55"/>
      <c r="T15" s="55"/>
      <c r="U15" s="55"/>
    </row>
    <row r="16" spans="1:21" ht="9" customHeight="1" thickTop="1">
      <c r="B16" s="84"/>
      <c r="C16" s="114"/>
      <c r="D16" s="115"/>
      <c r="E16" s="116"/>
      <c r="F16" s="117"/>
      <c r="G16" s="118"/>
      <c r="H16" s="119"/>
      <c r="I16" s="86"/>
      <c r="P16" s="101">
        <v>43386</v>
      </c>
    </row>
    <row r="17" spans="1:12" ht="6.75" customHeight="1">
      <c r="B17" s="84"/>
      <c r="C17" s="120"/>
      <c r="D17" s="120"/>
      <c r="E17" s="120"/>
      <c r="F17" s="120"/>
      <c r="G17" s="120"/>
      <c r="H17" s="120"/>
      <c r="I17" s="86"/>
    </row>
    <row r="18" spans="1:12">
      <c r="B18" s="84"/>
      <c r="C18" s="121"/>
      <c r="D18" s="120"/>
      <c r="E18" s="122"/>
      <c r="F18" s="120"/>
      <c r="G18" s="120"/>
      <c r="H18" s="120"/>
      <c r="I18" s="86"/>
    </row>
    <row r="19" spans="1:12" ht="21" customHeight="1">
      <c r="B19" s="84"/>
      <c r="C19" s="123" t="s">
        <v>71</v>
      </c>
      <c r="D19" s="124" t="s">
        <v>72</v>
      </c>
      <c r="E19" s="125" t="s">
        <v>73</v>
      </c>
      <c r="F19" s="125" t="s">
        <v>74</v>
      </c>
      <c r="G19" s="125" t="s">
        <v>75</v>
      </c>
      <c r="H19" s="126" t="s">
        <v>76</v>
      </c>
      <c r="I19" s="86"/>
      <c r="K19" s="55" t="s">
        <v>77</v>
      </c>
      <c r="L19" s="55" t="s">
        <v>78</v>
      </c>
    </row>
    <row r="20" spans="1:12" ht="6.75" customHeight="1">
      <c r="B20" s="84"/>
      <c r="C20" s="127"/>
      <c r="D20" s="127"/>
      <c r="E20" s="128"/>
      <c r="F20" s="129"/>
      <c r="G20" s="129"/>
      <c r="H20" s="130"/>
      <c r="I20" s="86"/>
    </row>
    <row r="21" spans="1:12" ht="18" customHeight="1">
      <c r="A21" s="131">
        <v>5</v>
      </c>
      <c r="B21" s="84"/>
      <c r="C21" s="132"/>
      <c r="D21" s="133"/>
      <c r="E21" s="134"/>
      <c r="F21" s="135"/>
      <c r="G21" s="136"/>
      <c r="H21" s="137"/>
      <c r="I21" s="86"/>
      <c r="K21" s="100" t="e">
        <f>#REF!</f>
        <v>#REF!</v>
      </c>
      <c r="L21" s="138">
        <f>IF(ISERROR(H21*#REF!),0,H21*#REF!)</f>
        <v>0</v>
      </c>
    </row>
    <row r="22" spans="1:12" ht="18" customHeight="1">
      <c r="A22" s="131"/>
      <c r="B22" s="84"/>
      <c r="C22" s="532" t="s">
        <v>168</v>
      </c>
      <c r="D22" s="139" t="str">
        <f>VLOOKUP(C22,'BASE PRODUITS'!A7:B67,2,0)</f>
        <v>SUPPORT</v>
      </c>
      <c r="E22" s="535"/>
      <c r="F22" s="538"/>
      <c r="G22" s="506"/>
      <c r="H22" s="509"/>
      <c r="I22" s="86"/>
      <c r="K22" s="100" t="e">
        <f>#REF!</f>
        <v>#REF!</v>
      </c>
      <c r="L22" s="138">
        <f>IF(ISERROR(H22*#REF!),0,H22*#REF!)</f>
        <v>0</v>
      </c>
    </row>
    <row r="23" spans="1:12" ht="18" customHeight="1">
      <c r="A23" s="131"/>
      <c r="B23" s="84"/>
      <c r="C23" s="533"/>
      <c r="D23" s="512">
        <f>VLOOKUP(C22,'BASE PRODUITS'!A7:D67,4,0)</f>
        <v>0</v>
      </c>
      <c r="E23" s="536"/>
      <c r="F23" s="539"/>
      <c r="G23" s="507"/>
      <c r="H23" s="510"/>
      <c r="I23" s="86"/>
      <c r="K23" s="100" t="e">
        <f>#REF!</f>
        <v>#REF!</v>
      </c>
      <c r="L23" s="138">
        <f>IF(ISERROR(H23*#REF!),0,H23*#REF!)</f>
        <v>0</v>
      </c>
    </row>
    <row r="24" spans="1:12" ht="18" customHeight="1">
      <c r="A24" s="131"/>
      <c r="B24" s="84"/>
      <c r="C24" s="534"/>
      <c r="D24" s="513" t="e">
        <f>VLOOKUP(C24,'BASE PRODUITS'!A9:B46,2,0)</f>
        <v>#N/A</v>
      </c>
      <c r="E24" s="537"/>
      <c r="F24" s="540"/>
      <c r="G24" s="508"/>
      <c r="H24" s="511"/>
      <c r="I24" s="86"/>
      <c r="K24" s="100" t="e">
        <f>#REF!</f>
        <v>#REF!</v>
      </c>
      <c r="L24" s="138">
        <f>IF(ISERROR(H24*#REF!),0,H24*#REF!)</f>
        <v>0</v>
      </c>
    </row>
    <row r="25" spans="1:12" ht="18" customHeight="1">
      <c r="A25" s="131"/>
      <c r="B25" s="84"/>
      <c r="C25" s="516"/>
      <c r="D25" s="519" t="s">
        <v>249</v>
      </c>
      <c r="E25" s="522"/>
      <c r="F25" s="140"/>
      <c r="G25" s="141"/>
      <c r="H25" s="525"/>
      <c r="I25" s="86"/>
      <c r="K25" s="100" t="e">
        <f>#REF!</f>
        <v>#REF!</v>
      </c>
      <c r="L25" s="138">
        <f>IF(ISERROR(H25*#REF!),0,H25*#REF!)</f>
        <v>0</v>
      </c>
    </row>
    <row r="26" spans="1:12" ht="18" customHeight="1">
      <c r="A26" s="131"/>
      <c r="B26" s="84"/>
      <c r="C26" s="517"/>
      <c r="D26" s="520" t="e">
        <f>VLOOKUP(C26,'BASE PRODUITS'!A11:B48,2,0)</f>
        <v>#N/A</v>
      </c>
      <c r="E26" s="523"/>
      <c r="F26" s="142"/>
      <c r="G26" s="143"/>
      <c r="H26" s="526"/>
      <c r="I26" s="86"/>
      <c r="K26" s="100" t="e">
        <f>#REF!</f>
        <v>#REF!</v>
      </c>
      <c r="L26" s="138">
        <f>IF(ISERROR(H26*#REF!),0,H26*#REF!)</f>
        <v>0</v>
      </c>
    </row>
    <row r="27" spans="1:12" ht="18" customHeight="1">
      <c r="A27" s="131"/>
      <c r="B27" s="84"/>
      <c r="C27" s="518"/>
      <c r="D27" s="521" t="e">
        <f>VLOOKUP(C27,'BASE PRODUITS'!A12:B49,2,0)</f>
        <v>#N/A</v>
      </c>
      <c r="E27" s="524"/>
      <c r="F27" s="142"/>
      <c r="G27" s="143"/>
      <c r="H27" s="527"/>
      <c r="I27" s="86"/>
      <c r="K27" s="100" t="e">
        <f>#REF!</f>
        <v>#REF!</v>
      </c>
      <c r="L27" s="138">
        <f>IF(ISERROR(H27*#REF!),0,H27*#REF!)</f>
        <v>0</v>
      </c>
    </row>
    <row r="28" spans="1:12" ht="18" customHeight="1">
      <c r="A28" s="131"/>
      <c r="B28" s="84"/>
      <c r="C28" s="144" t="s">
        <v>94</v>
      </c>
      <c r="D28" s="145" t="str">
        <f>VLOOKUP(C28,'BASE PRODUITS'!A13:B57,2,0)</f>
        <v>AJOUT COLLECTION MINI NOEL PLAISIR</v>
      </c>
      <c r="E28" s="146"/>
      <c r="F28" s="147"/>
      <c r="G28" s="148"/>
      <c r="H28" s="149"/>
      <c r="I28" s="86"/>
      <c r="K28" s="100" t="e">
        <f>#REF!</f>
        <v>#REF!</v>
      </c>
      <c r="L28" s="138">
        <f>IF(ISERROR(H28*#REF!),0,H28*#REF!)</f>
        <v>0</v>
      </c>
    </row>
    <row r="29" spans="1:12" ht="18" customHeight="1">
      <c r="A29" s="131"/>
      <c r="B29" s="84"/>
      <c r="C29" s="150"/>
      <c r="D29" s="504">
        <f>VLOOKUP(C28,'BASE PRODUITS'!A13:D57,4,0)</f>
        <v>0</v>
      </c>
      <c r="E29" s="151"/>
      <c r="F29" s="152"/>
      <c r="G29" s="153"/>
      <c r="H29" s="154"/>
      <c r="I29" s="86"/>
      <c r="K29" s="100" t="e">
        <f>#REF!</f>
        <v>#REF!</v>
      </c>
      <c r="L29" s="138">
        <f>IF(ISERROR(H29*#REF!),0,H29*#REF!)</f>
        <v>0</v>
      </c>
    </row>
    <row r="30" spans="1:12" ht="18" customHeight="1">
      <c r="A30" s="131"/>
      <c r="B30" s="84"/>
      <c r="C30" s="155"/>
      <c r="D30" s="505"/>
      <c r="E30" s="156"/>
      <c r="F30" s="157"/>
      <c r="G30" s="158"/>
      <c r="H30" s="159"/>
      <c r="I30" s="86"/>
      <c r="K30" s="100" t="e">
        <f>#REF!</f>
        <v>#REF!</v>
      </c>
      <c r="L30" s="138">
        <f>IF(ISERROR(H30*#REF!),0,H30*#REF!)</f>
        <v>0</v>
      </c>
    </row>
    <row r="31" spans="1:12" ht="18" customHeight="1">
      <c r="A31" s="131"/>
      <c r="B31" s="84"/>
      <c r="C31" s="144" t="s">
        <v>51</v>
      </c>
      <c r="D31" s="160" t="s">
        <v>51</v>
      </c>
      <c r="E31" s="161" t="s">
        <v>51</v>
      </c>
      <c r="F31" s="162" t="s">
        <v>51</v>
      </c>
      <c r="G31" s="141" t="s">
        <v>51</v>
      </c>
      <c r="H31" s="163" t="str">
        <f t="shared" ref="H31:H38" si="0">IF(ISERROR(E31*F31),"",(E31*F31)-G31*E31*F31)</f>
        <v/>
      </c>
      <c r="I31" s="86"/>
      <c r="K31" s="100" t="e">
        <f>#REF!</f>
        <v>#REF!</v>
      </c>
      <c r="L31" s="138">
        <f>IF(ISERROR(H31*#REF!),0,H31*#REF!)</f>
        <v>0</v>
      </c>
    </row>
    <row r="32" spans="1:12" ht="18" customHeight="1">
      <c r="A32" s="131"/>
      <c r="B32" s="84"/>
      <c r="C32" s="150" t="s">
        <v>51</v>
      </c>
      <c r="D32" s="164" t="s">
        <v>51</v>
      </c>
      <c r="E32" s="165" t="s">
        <v>51</v>
      </c>
      <c r="F32" s="166" t="s">
        <v>51</v>
      </c>
      <c r="G32" s="143" t="s">
        <v>51</v>
      </c>
      <c r="H32" s="167" t="str">
        <f t="shared" si="0"/>
        <v/>
      </c>
      <c r="I32" s="86"/>
      <c r="K32" s="100" t="e">
        <f>#REF!</f>
        <v>#REF!</v>
      </c>
      <c r="L32" s="138">
        <f>IF(ISERROR(H32*#REF!),0,H32*#REF!)</f>
        <v>0</v>
      </c>
    </row>
    <row r="33" spans="1:12" ht="18" customHeight="1">
      <c r="A33" s="131"/>
      <c r="B33" s="84"/>
      <c r="C33" s="155" t="s">
        <v>51</v>
      </c>
      <c r="D33" s="168" t="s">
        <v>51</v>
      </c>
      <c r="E33" s="169" t="s">
        <v>51</v>
      </c>
      <c r="F33" s="170" t="s">
        <v>51</v>
      </c>
      <c r="G33" s="171" t="s">
        <v>51</v>
      </c>
      <c r="H33" s="172" t="str">
        <f t="shared" si="0"/>
        <v/>
      </c>
      <c r="I33" s="86"/>
      <c r="K33" s="100" t="e">
        <f>#REF!</f>
        <v>#REF!</v>
      </c>
      <c r="L33" s="138">
        <f>IF(ISERROR(H33*#REF!),0,H33*#REF!)</f>
        <v>0</v>
      </c>
    </row>
    <row r="34" spans="1:12" ht="18" customHeight="1">
      <c r="A34" s="131"/>
      <c r="B34" s="84"/>
      <c r="C34" s="144" t="s">
        <v>51</v>
      </c>
      <c r="D34" s="160" t="s">
        <v>51</v>
      </c>
      <c r="E34" s="161" t="s">
        <v>51</v>
      </c>
      <c r="F34" s="162" t="s">
        <v>51</v>
      </c>
      <c r="G34" s="141" t="s">
        <v>51</v>
      </c>
      <c r="H34" s="163" t="str">
        <f t="shared" si="0"/>
        <v/>
      </c>
      <c r="I34" s="86"/>
      <c r="K34" s="100" t="e">
        <f>#REF!</f>
        <v>#REF!</v>
      </c>
      <c r="L34" s="138">
        <f>IF(ISERROR(H34*#REF!),0,H34*#REF!)</f>
        <v>0</v>
      </c>
    </row>
    <row r="35" spans="1:12" ht="18" customHeight="1">
      <c r="A35" s="131"/>
      <c r="B35" s="84"/>
      <c r="C35" s="150" t="s">
        <v>51</v>
      </c>
      <c r="D35" s="164" t="s">
        <v>51</v>
      </c>
      <c r="E35" s="165" t="s">
        <v>51</v>
      </c>
      <c r="F35" s="166" t="s">
        <v>51</v>
      </c>
      <c r="G35" s="143" t="s">
        <v>51</v>
      </c>
      <c r="H35" s="167" t="str">
        <f t="shared" si="0"/>
        <v/>
      </c>
      <c r="I35" s="86"/>
      <c r="K35" s="100" t="e">
        <f>#REF!</f>
        <v>#REF!</v>
      </c>
      <c r="L35" s="138">
        <f>IF(ISERROR(H35*#REF!),0,H35*#REF!)</f>
        <v>0</v>
      </c>
    </row>
    <row r="36" spans="1:12" ht="18" customHeight="1">
      <c r="A36" s="131"/>
      <c r="B36" s="84"/>
      <c r="C36" s="155" t="s">
        <v>51</v>
      </c>
      <c r="D36" s="168" t="s">
        <v>51</v>
      </c>
      <c r="E36" s="169" t="s">
        <v>51</v>
      </c>
      <c r="F36" s="170" t="s">
        <v>51</v>
      </c>
      <c r="G36" s="171" t="s">
        <v>51</v>
      </c>
      <c r="H36" s="172" t="str">
        <f t="shared" si="0"/>
        <v/>
      </c>
      <c r="I36" s="86"/>
      <c r="K36" s="100" t="e">
        <f>#REF!</f>
        <v>#REF!</v>
      </c>
      <c r="L36" s="138">
        <f>IF(ISERROR(H36*#REF!),0,H36*#REF!)</f>
        <v>0</v>
      </c>
    </row>
    <row r="37" spans="1:12" ht="18" customHeight="1">
      <c r="A37" s="131"/>
      <c r="B37" s="84"/>
      <c r="C37" s="173" t="s">
        <v>51</v>
      </c>
      <c r="D37" s="174" t="s">
        <v>51</v>
      </c>
      <c r="E37" s="175" t="s">
        <v>51</v>
      </c>
      <c r="F37" s="176" t="s">
        <v>51</v>
      </c>
      <c r="G37" s="177" t="s">
        <v>51</v>
      </c>
      <c r="H37" s="178" t="str">
        <f t="shared" si="0"/>
        <v/>
      </c>
      <c r="I37" s="86"/>
      <c r="K37" s="100" t="e">
        <f>#REF!</f>
        <v>#REF!</v>
      </c>
      <c r="L37" s="138">
        <f>IF(ISERROR(H37*#REF!),0,H37*#REF!)</f>
        <v>0</v>
      </c>
    </row>
    <row r="38" spans="1:12" ht="18" customHeight="1">
      <c r="A38" s="131"/>
      <c r="B38" s="84"/>
      <c r="C38" s="173" t="s">
        <v>51</v>
      </c>
      <c r="D38" s="174" t="s">
        <v>51</v>
      </c>
      <c r="E38" s="175" t="s">
        <v>51</v>
      </c>
      <c r="F38" s="176" t="s">
        <v>51</v>
      </c>
      <c r="G38" s="177" t="s">
        <v>51</v>
      </c>
      <c r="H38" s="178" t="str">
        <f t="shared" si="0"/>
        <v/>
      </c>
      <c r="I38" s="86"/>
      <c r="K38" s="100" t="e">
        <f>#REF!</f>
        <v>#REF!</v>
      </c>
      <c r="L38" s="138">
        <f>IF(ISERROR(H38*#REF!),0,H38*#REF!)</f>
        <v>0</v>
      </c>
    </row>
    <row r="39" spans="1:12" ht="18" customHeight="1">
      <c r="A39" s="131"/>
      <c r="B39" s="84"/>
      <c r="C39" s="179" t="s">
        <v>80</v>
      </c>
      <c r="D39" s="180">
        <f>G5</f>
        <v>43960</v>
      </c>
      <c r="E39" s="175" t="s">
        <v>51</v>
      </c>
      <c r="G39" s="181" t="s">
        <v>81</v>
      </c>
      <c r="H39" s="182">
        <f>H22</f>
        <v>0</v>
      </c>
      <c r="I39" s="86"/>
      <c r="K39" s="100" t="e">
        <f>#REF!</f>
        <v>#REF!</v>
      </c>
      <c r="L39" s="138">
        <f>IF(ISERROR(#REF!*#REF!),0,#REF!*#REF!)</f>
        <v>0</v>
      </c>
    </row>
    <row r="40" spans="1:12" ht="18" customHeight="1">
      <c r="A40" s="131"/>
      <c r="B40" s="183"/>
      <c r="C40" s="179"/>
      <c r="D40" s="184"/>
      <c r="E40" s="175" t="s">
        <v>51</v>
      </c>
      <c r="G40" s="185"/>
      <c r="H40" s="186"/>
      <c r="I40" s="86"/>
      <c r="K40" s="100" t="e">
        <f>#REF!</f>
        <v>#REF!</v>
      </c>
      <c r="L40" s="138">
        <f>IF(ISERROR(#REF!*#REF!),0,#REF!*#REF!)</f>
        <v>0</v>
      </c>
    </row>
    <row r="41" spans="1:12" ht="18" customHeight="1">
      <c r="A41" s="131"/>
      <c r="B41" s="84"/>
      <c r="C41" s="179" t="s">
        <v>82</v>
      </c>
      <c r="D41" s="286" t="str">
        <f>'MINI BAIN'!D30</f>
        <v>VIREMENT/PAYPAL/CHEQUE</v>
      </c>
      <c r="E41" s="175" t="s">
        <v>51</v>
      </c>
      <c r="F41" s="187" t="s">
        <v>84</v>
      </c>
      <c r="G41" s="188"/>
      <c r="H41" s="189">
        <f>H39</f>
        <v>0</v>
      </c>
      <c r="I41" s="86"/>
      <c r="K41" s="100" t="e">
        <f>#REF!</f>
        <v>#REF!</v>
      </c>
      <c r="L41" s="138">
        <f>IF(ISERROR(#REF!*#REF!),0,#REF!*#REF!)</f>
        <v>0</v>
      </c>
    </row>
    <row r="42" spans="1:12" ht="18" customHeight="1">
      <c r="A42" s="131"/>
      <c r="B42" s="84"/>
      <c r="C42" s="190" t="s">
        <v>85</v>
      </c>
      <c r="D42" s="191"/>
      <c r="E42" s="175" t="s">
        <v>51</v>
      </c>
      <c r="F42" s="176" t="s">
        <v>51</v>
      </c>
      <c r="G42" s="177" t="s">
        <v>51</v>
      </c>
      <c r="H42" s="178" t="str">
        <f>IF(ISERROR(E42*F42),"",(E42*F42)-G42*E42*F42)</f>
        <v/>
      </c>
      <c r="I42" s="120"/>
      <c r="J42" s="183"/>
      <c r="K42" s="100" t="e">
        <f>#REF!</f>
        <v>#REF!</v>
      </c>
      <c r="L42" s="138">
        <f>IF(ISERROR(#REF!*#REF!),0,#REF!*#REF!)</f>
        <v>0</v>
      </c>
    </row>
    <row r="43" spans="1:12" ht="18" customHeight="1">
      <c r="A43" s="131"/>
      <c r="B43" s="84"/>
      <c r="C43" s="173" t="s">
        <v>51</v>
      </c>
      <c r="E43" s="175" t="s">
        <v>51</v>
      </c>
      <c r="F43" s="176" t="s">
        <v>51</v>
      </c>
      <c r="G43" s="177" t="s">
        <v>51</v>
      </c>
      <c r="H43" s="178" t="str">
        <f>IF(ISERROR(E43*F43),"",(E43*F43)-G43*E43*F43)</f>
        <v/>
      </c>
      <c r="I43" s="86"/>
      <c r="K43" s="100" t="e">
        <f>#REF!</f>
        <v>#REF!</v>
      </c>
      <c r="L43" s="138">
        <f>IF(ISERROR(#REF!*#REF!),0,#REF!*#REF!)</f>
        <v>0</v>
      </c>
    </row>
    <row r="44" spans="1:12" ht="18" customHeight="1">
      <c r="A44" s="131"/>
      <c r="B44" s="84"/>
      <c r="C44" s="173" t="s">
        <v>51</v>
      </c>
      <c r="D44" s="174" t="s">
        <v>51</v>
      </c>
      <c r="E44" s="175" t="s">
        <v>51</v>
      </c>
      <c r="F44" s="176" t="s">
        <v>51</v>
      </c>
      <c r="G44" s="177" t="s">
        <v>51</v>
      </c>
      <c r="H44" s="178" t="str">
        <f>IF(ISERROR(E44*F44),"",(E44*F44)-G44*E44*F44)</f>
        <v/>
      </c>
      <c r="I44" s="86"/>
      <c r="K44" s="100" t="e">
        <f>#REF!</f>
        <v>#REF!</v>
      </c>
      <c r="L44" s="138">
        <f>IF(ISERROR(H42*#REF!),0,H42*#REF!)</f>
        <v>0</v>
      </c>
    </row>
    <row r="45" spans="1:12" ht="18" customHeight="1">
      <c r="A45" s="131"/>
      <c r="B45" s="84"/>
      <c r="C45" s="173" t="s">
        <v>51</v>
      </c>
      <c r="E45" s="175" t="s">
        <v>51</v>
      </c>
      <c r="F45" s="176" t="s">
        <v>51</v>
      </c>
      <c r="G45" s="177" t="s">
        <v>51</v>
      </c>
      <c r="H45" s="178" t="str">
        <f>IF(ISERROR(E45*F45),"",(E45*F45)-G45*E45*F45)</f>
        <v/>
      </c>
      <c r="I45" s="86"/>
      <c r="K45" s="100" t="e">
        <f>#REF!</f>
        <v>#REF!</v>
      </c>
      <c r="L45" s="138">
        <f>IF(ISERROR(H43*#REF!),0,H43*#REF!)</f>
        <v>0</v>
      </c>
    </row>
    <row r="46" spans="1:12" ht="18" customHeight="1">
      <c r="A46" s="131"/>
      <c r="B46" s="84"/>
      <c r="C46" s="503" t="s">
        <v>86</v>
      </c>
      <c r="D46" s="503"/>
      <c r="E46" s="503"/>
      <c r="F46" s="503"/>
      <c r="G46" s="503"/>
      <c r="H46" s="503"/>
      <c r="I46" s="86"/>
      <c r="K46" s="100" t="e">
        <f>#REF!</f>
        <v>#REF!</v>
      </c>
      <c r="L46" s="138">
        <f>IF(ISERROR(H44*#REF!),0,H44*#REF!)</f>
        <v>0</v>
      </c>
    </row>
    <row r="47" spans="1:12" ht="18" customHeight="1">
      <c r="A47" s="131"/>
      <c r="B47" s="84"/>
      <c r="C47" s="503" t="s">
        <v>87</v>
      </c>
      <c r="D47" s="503"/>
      <c r="E47" s="503"/>
      <c r="F47" s="503"/>
      <c r="G47" s="503"/>
      <c r="H47" s="503"/>
      <c r="I47" s="86"/>
      <c r="K47" s="100" t="e">
        <f>#REF!</f>
        <v>#REF!</v>
      </c>
      <c r="L47" s="138">
        <f>IF(ISERROR(H45*#REF!),0,H45*#REF!)</f>
        <v>0</v>
      </c>
    </row>
    <row r="48" spans="1:12" ht="18" customHeight="1">
      <c r="A48" s="131"/>
      <c r="B48" s="84"/>
      <c r="I48" s="86"/>
      <c r="K48" s="100" t="e">
        <f>#REF!</f>
        <v>#REF!</v>
      </c>
      <c r="L48" s="138">
        <f>IF(ISERROR(H46*#REF!),0,H46*#REF!)</f>
        <v>0</v>
      </c>
    </row>
    <row r="49" spans="1:12" ht="18" customHeight="1">
      <c r="A49" s="131"/>
      <c r="B49" s="84"/>
      <c r="C49" s="503"/>
      <c r="D49" s="503"/>
      <c r="E49" s="503"/>
      <c r="F49" s="503"/>
      <c r="G49" s="503"/>
      <c r="H49" s="503"/>
      <c r="I49" s="86"/>
      <c r="K49" s="100" t="e">
        <f>#REF!</f>
        <v>#REF!</v>
      </c>
      <c r="L49" s="138">
        <f>IF(ISERROR(H49*#REF!),0,H49*#REF!)</f>
        <v>0</v>
      </c>
    </row>
    <row r="50" spans="1:12" ht="18" customHeight="1">
      <c r="A50" s="131"/>
      <c r="B50" s="84"/>
      <c r="D50" s="192" t="s">
        <v>88</v>
      </c>
      <c r="I50" s="86"/>
      <c r="K50" s="100" t="e">
        <f>#REF!</f>
        <v>#REF!</v>
      </c>
      <c r="L50" s="138">
        <f>IF(ISERROR(H47*#REF!),0,H47*#REF!)</f>
        <v>0</v>
      </c>
    </row>
    <row r="51" spans="1:12" ht="18" customHeight="1">
      <c r="A51" s="193"/>
      <c r="B51" s="84"/>
      <c r="C51" s="173" t="s">
        <v>51</v>
      </c>
      <c r="D51" s="174" t="s">
        <v>51</v>
      </c>
      <c r="E51" s="175" t="s">
        <v>51</v>
      </c>
      <c r="F51" s="176" t="s">
        <v>51</v>
      </c>
      <c r="G51" s="177" t="s">
        <v>51</v>
      </c>
      <c r="H51" s="178" t="str">
        <f>IF(ISERROR(E51*F51),"",(E51*F51)-G51*E51*F51)</f>
        <v/>
      </c>
      <c r="I51" s="86"/>
      <c r="K51" s="100" t="e">
        <f>#REF!</f>
        <v>#REF!</v>
      </c>
      <c r="L51" s="138">
        <f>IF(ISERROR(H51*#REF!),0,H51*#REF!)</f>
        <v>0</v>
      </c>
    </row>
    <row r="52" spans="1:12">
      <c r="B52" s="84"/>
      <c r="C52" s="194"/>
      <c r="D52" s="194"/>
      <c r="E52" s="191"/>
      <c r="G52" s="191"/>
      <c r="H52" s="191"/>
      <c r="I52" s="86"/>
      <c r="L52" s="195">
        <f>SUM(L21:L51)</f>
        <v>0</v>
      </c>
    </row>
    <row r="53" spans="1:12" ht="17.25" customHeight="1">
      <c r="B53" s="84"/>
      <c r="I53" s="86"/>
    </row>
    <row r="54" spans="1:12" ht="7.5" customHeight="1">
      <c r="B54" s="84"/>
      <c r="I54" s="86"/>
    </row>
    <row r="55" spans="1:12" ht="36" customHeight="1">
      <c r="B55" s="84"/>
      <c r="E55" s="196"/>
      <c r="I55" s="86"/>
    </row>
    <row r="56" spans="1:12" ht="21.75" hidden="1" customHeight="1">
      <c r="B56" s="84"/>
      <c r="C56" s="120"/>
      <c r="D56" s="120" t="s">
        <v>89</v>
      </c>
      <c r="E56" s="197"/>
      <c r="I56" s="86"/>
    </row>
    <row r="57" spans="1:12" ht="15.6" hidden="1">
      <c r="B57" s="84"/>
      <c r="C57" s="120"/>
      <c r="D57" s="120" t="s">
        <v>90</v>
      </c>
      <c r="E57" s="197"/>
      <c r="G57" s="198"/>
      <c r="H57" s="199"/>
      <c r="I57" s="86"/>
    </row>
    <row r="58" spans="1:12" ht="15.6" hidden="1">
      <c r="B58" s="84"/>
      <c r="C58" s="120"/>
      <c r="D58" s="120" t="s">
        <v>57</v>
      </c>
      <c r="E58" s="197"/>
      <c r="G58" s="198"/>
      <c r="H58" s="200"/>
      <c r="I58" s="86"/>
    </row>
    <row r="59" spans="1:12" ht="15.6" hidden="1">
      <c r="B59" s="84"/>
      <c r="C59" s="120"/>
      <c r="D59" s="120" t="s">
        <v>83</v>
      </c>
      <c r="E59" s="197"/>
      <c r="G59" s="198"/>
      <c r="H59" s="200"/>
      <c r="I59" s="86"/>
    </row>
    <row r="60" spans="1:12" ht="12" customHeight="1">
      <c r="B60" s="84"/>
      <c r="E60" s="120"/>
      <c r="H60" s="201"/>
      <c r="I60" s="86"/>
    </row>
    <row r="61" spans="1:12">
      <c r="B61" s="84"/>
      <c r="C61" s="190"/>
      <c r="E61" s="120"/>
      <c r="F61" s="202"/>
      <c r="G61" s="203"/>
      <c r="H61" s="201"/>
      <c r="I61" s="86"/>
    </row>
    <row r="62" spans="1:12">
      <c r="B62" s="84"/>
      <c r="C62" s="190"/>
      <c r="D62" s="120"/>
      <c r="F62" s="202"/>
      <c r="G62" s="203"/>
      <c r="H62" s="191"/>
      <c r="I62" s="86"/>
    </row>
    <row r="63" spans="1:12">
      <c r="B63" s="84"/>
      <c r="C63" s="190"/>
      <c r="D63" s="120"/>
      <c r="F63" s="202"/>
      <c r="G63" s="204"/>
      <c r="H63" s="191"/>
      <c r="I63" s="86"/>
    </row>
    <row r="64" spans="1:12">
      <c r="B64" s="84"/>
      <c r="C64" s="205" t="s">
        <v>91</v>
      </c>
      <c r="D64" s="206"/>
      <c r="E64" s="206"/>
      <c r="F64" s="206"/>
      <c r="G64" s="206"/>
      <c r="H64" s="206"/>
      <c r="I64" s="86"/>
    </row>
    <row r="65" spans="2:9" ht="15" thickBot="1">
      <c r="B65" s="207"/>
      <c r="C65" s="208"/>
      <c r="D65" s="208"/>
      <c r="E65" s="208"/>
      <c r="F65" s="208"/>
      <c r="G65" s="208"/>
      <c r="H65" s="120"/>
      <c r="I65" s="209"/>
    </row>
    <row r="66" spans="2:9" ht="15" thickTop="1">
      <c r="H66" s="210"/>
    </row>
    <row r="68" spans="2:9">
      <c r="C68" s="211"/>
      <c r="D68" s="211"/>
      <c r="F68" s="211"/>
      <c r="G68" s="212"/>
    </row>
    <row r="70" spans="2:9" ht="18">
      <c r="C70" s="213"/>
    </row>
  </sheetData>
  <sheetProtection selectLockedCells="1" selectUnlockedCells="1"/>
  <mergeCells count="26">
    <mergeCell ref="D3:E4"/>
    <mergeCell ref="F3:H4"/>
    <mergeCell ref="C5:C6"/>
    <mergeCell ref="D5:D6"/>
    <mergeCell ref="F5:F6"/>
    <mergeCell ref="G5:H6"/>
    <mergeCell ref="F8:H8"/>
    <mergeCell ref="C25:C27"/>
    <mergeCell ref="D25:D27"/>
    <mergeCell ref="E25:E27"/>
    <mergeCell ref="H25:H27"/>
    <mergeCell ref="G11:H11"/>
    <mergeCell ref="G12:H12"/>
    <mergeCell ref="C22:C24"/>
    <mergeCell ref="E22:E24"/>
    <mergeCell ref="F22:F24"/>
    <mergeCell ref="F10:H10"/>
    <mergeCell ref="G13:H13"/>
    <mergeCell ref="G14:H14"/>
    <mergeCell ref="C47:H47"/>
    <mergeCell ref="C49:H49"/>
    <mergeCell ref="D29:D30"/>
    <mergeCell ref="C46:H46"/>
    <mergeCell ref="G22:G24"/>
    <mergeCell ref="H22:H24"/>
    <mergeCell ref="D23:D24"/>
  </mergeCells>
  <hyperlinks>
    <hyperlink ref="D14" r:id="rId1"/>
    <hyperlink ref="D13" r:id="rId2"/>
  </hyperlinks>
  <printOptions horizontalCentered="1" verticalCentered="1"/>
  <pageMargins left="0.31496062992125984" right="0.31496062992125984" top="0.35433070866141736" bottom="0.35433070866141736" header="0.31496062992125984" footer="0.31496062992125984"/>
  <pageSetup paperSize="9" scale="79" orientation="portrait" r:id="rId3"/>
  <drawing r:id="rId4"/>
</worksheet>
</file>

<file path=xl/worksheets/sheet6.xml><?xml version="1.0" encoding="utf-8"?>
<worksheet xmlns="http://schemas.openxmlformats.org/spreadsheetml/2006/main" xmlns:r="http://schemas.openxmlformats.org/officeDocument/2006/relationships">
  <sheetPr>
    <tabColor rgb="FFFF0000"/>
  </sheetPr>
  <dimension ref="A1:I52"/>
  <sheetViews>
    <sheetView showGridLines="0" showZeros="0" showRuler="0" showWhiteSpace="0" view="pageLayout" zoomScale="70" zoomScalePageLayoutView="70" workbookViewId="0">
      <selection activeCell="P39" sqref="P39"/>
    </sheetView>
  </sheetViews>
  <sheetFormatPr baseColWidth="10" defaultColWidth="11.44140625" defaultRowHeight="14.4"/>
  <cols>
    <col min="1" max="1" width="1.77734375" style="57" customWidth="1"/>
    <col min="2" max="2" width="11.44140625" style="57"/>
    <col min="3" max="3" width="9.33203125" style="57" customWidth="1"/>
    <col min="4" max="4" width="18.21875" style="57" customWidth="1"/>
    <col min="5" max="5" width="9.6640625" style="57" customWidth="1"/>
    <col min="6" max="6" width="14" style="57" customWidth="1"/>
    <col min="7" max="7" width="6.5546875" style="57" customWidth="1"/>
    <col min="8" max="8" width="15.5546875" style="57" customWidth="1"/>
    <col min="9" max="9" width="7.33203125" style="57" customWidth="1"/>
    <col min="10" max="16384" width="11.44140625" style="57"/>
  </cols>
  <sheetData>
    <row r="1" spans="1:9" ht="4.5" customHeight="1">
      <c r="A1" s="48"/>
      <c r="B1" s="48"/>
      <c r="C1" s="48"/>
      <c r="D1" s="48"/>
      <c r="E1" s="48"/>
      <c r="F1" s="48"/>
      <c r="G1" s="48"/>
      <c r="H1" s="48"/>
      <c r="I1" s="48"/>
    </row>
    <row r="2" spans="1:9" ht="15" customHeight="1">
      <c r="A2" s="48"/>
      <c r="B2" s="48"/>
      <c r="C2" s="48"/>
      <c r="D2" s="460"/>
      <c r="E2" s="460"/>
      <c r="F2" s="460"/>
      <c r="G2" s="460"/>
      <c r="H2" s="48"/>
      <c r="I2" s="48"/>
    </row>
    <row r="3" spans="1:9" ht="15.75" customHeight="1">
      <c r="A3" s="552"/>
      <c r="B3" s="552"/>
      <c r="C3" s="552"/>
      <c r="D3" s="460"/>
      <c r="E3" s="460"/>
      <c r="F3" s="460"/>
      <c r="G3" s="460"/>
      <c r="H3" s="48"/>
      <c r="I3" s="48"/>
    </row>
    <row r="4" spans="1:9" ht="15" customHeight="1">
      <c r="A4" s="552"/>
      <c r="B4" s="552"/>
      <c r="C4" s="552"/>
      <c r="D4" s="460"/>
      <c r="E4" s="460"/>
      <c r="F4" s="460"/>
      <c r="G4" s="460"/>
      <c r="H4" s="48"/>
      <c r="I4" s="48"/>
    </row>
    <row r="5" spans="1:9">
      <c r="A5" s="48"/>
      <c r="B5" s="48"/>
      <c r="C5" s="48"/>
      <c r="D5" s="553"/>
      <c r="E5" s="553"/>
      <c r="F5" s="553"/>
      <c r="G5" s="553"/>
      <c r="H5" s="48"/>
      <c r="I5" s="48"/>
    </row>
    <row r="6" spans="1:9" ht="6.75" customHeight="1">
      <c r="A6" s="48"/>
      <c r="B6" s="48"/>
      <c r="C6" s="48"/>
      <c r="D6" s="48"/>
      <c r="E6" s="48"/>
      <c r="F6" s="48"/>
      <c r="G6" s="48"/>
      <c r="H6" s="48"/>
      <c r="I6" s="48"/>
    </row>
    <row r="7" spans="1:9" ht="2.25" customHeight="1">
      <c r="A7" s="48"/>
      <c r="B7" s="48"/>
      <c r="C7" s="48"/>
      <c r="D7" s="48"/>
      <c r="E7" s="48"/>
      <c r="F7" s="48"/>
      <c r="G7" s="48"/>
      <c r="H7" s="48"/>
      <c r="I7" s="48"/>
    </row>
    <row r="8" spans="1:9" ht="2.25" customHeight="1">
      <c r="A8" s="48"/>
      <c r="B8" s="48"/>
      <c r="C8" s="48"/>
      <c r="D8" s="48"/>
      <c r="E8" s="48"/>
      <c r="F8" s="48"/>
      <c r="G8" s="48"/>
      <c r="H8" s="48"/>
      <c r="I8" s="48"/>
    </row>
    <row r="9" spans="1:9" ht="17.25" customHeight="1">
      <c r="A9" s="63"/>
      <c r="B9" s="63"/>
      <c r="C9" s="63"/>
      <c r="D9" s="63"/>
      <c r="E9" s="451"/>
      <c r="F9" s="451"/>
      <c r="G9" s="451"/>
      <c r="H9" s="451"/>
      <c r="I9" s="63"/>
    </row>
    <row r="10" spans="1:9" s="64" customFormat="1" ht="4.5" customHeight="1">
      <c r="A10" s="63"/>
      <c r="B10" s="387"/>
      <c r="C10" s="387"/>
      <c r="D10" s="62"/>
      <c r="E10" s="63"/>
      <c r="F10" s="62"/>
      <c r="G10" s="63"/>
      <c r="H10" s="62"/>
      <c r="I10" s="63"/>
    </row>
    <row r="11" spans="1:9" ht="22.8" customHeight="1">
      <c r="A11" s="63"/>
      <c r="B11" s="554"/>
      <c r="C11" s="554"/>
      <c r="D11" s="389"/>
      <c r="E11" s="554"/>
      <c r="F11" s="554"/>
      <c r="G11" s="555"/>
      <c r="H11" s="555"/>
      <c r="I11" s="555"/>
    </row>
    <row r="12" spans="1:9" s="64" customFormat="1" ht="6.6" customHeight="1">
      <c r="A12" s="63"/>
      <c r="B12" s="389"/>
      <c r="C12" s="389"/>
      <c r="D12" s="389"/>
      <c r="E12" s="389"/>
      <c r="F12" s="389"/>
      <c r="G12" s="389"/>
      <c r="H12" s="389"/>
      <c r="I12" s="389"/>
    </row>
    <row r="13" spans="1:9" ht="3.6" customHeight="1">
      <c r="A13" s="63"/>
      <c r="B13" s="389"/>
      <c r="C13" s="389"/>
      <c r="D13" s="389"/>
      <c r="E13" s="389"/>
      <c r="F13" s="376"/>
      <c r="G13" s="376"/>
      <c r="H13" s="389"/>
      <c r="I13" s="389"/>
    </row>
    <row r="14" spans="1:9" ht="22.2" customHeight="1">
      <c r="A14" s="63"/>
      <c r="B14" s="556" t="s">
        <v>273</v>
      </c>
      <c r="C14" s="556"/>
      <c r="D14" s="556"/>
      <c r="E14" s="556"/>
      <c r="F14" s="556"/>
      <c r="G14" s="556"/>
      <c r="H14" s="556"/>
      <c r="I14" s="556"/>
    </row>
    <row r="15" spans="1:9" s="64" customFormat="1" ht="17.399999999999999" customHeight="1">
      <c r="A15" s="63"/>
      <c r="B15" s="390" t="s">
        <v>274</v>
      </c>
      <c r="C15" s="390"/>
      <c r="D15" s="391"/>
      <c r="E15" s="390"/>
      <c r="F15" s="392"/>
      <c r="G15" s="393"/>
      <c r="H15" s="393"/>
      <c r="I15" s="393"/>
    </row>
    <row r="16" spans="1:9" ht="8.4" customHeight="1">
      <c r="A16" s="63"/>
      <c r="B16" s="389"/>
      <c r="C16" s="389"/>
      <c r="D16" s="378"/>
      <c r="E16" s="389"/>
      <c r="F16" s="389"/>
      <c r="G16" s="376"/>
      <c r="H16" s="376"/>
      <c r="I16" s="376"/>
    </row>
    <row r="17" spans="1:9" ht="15" customHeight="1">
      <c r="A17" s="63"/>
      <c r="B17" s="394" t="s">
        <v>275</v>
      </c>
      <c r="C17" s="394"/>
      <c r="D17" s="395"/>
      <c r="E17" s="394"/>
      <c r="F17" s="396"/>
      <c r="G17" s="396"/>
      <c r="H17" s="396"/>
      <c r="I17" s="396"/>
    </row>
    <row r="18" spans="1:9" s="64" customFormat="1" ht="3" customHeight="1">
      <c r="A18" s="63"/>
      <c r="B18" s="63"/>
      <c r="C18" s="63"/>
      <c r="D18" s="386"/>
      <c r="E18" s="386"/>
      <c r="F18" s="386"/>
      <c r="G18" s="386"/>
      <c r="H18" s="374"/>
      <c r="I18" s="375"/>
    </row>
    <row r="19" spans="1:9" ht="9.6" customHeight="1">
      <c r="A19" s="63"/>
      <c r="B19" s="389"/>
      <c r="C19" s="389"/>
      <c r="D19" s="376"/>
      <c r="E19" s="389"/>
      <c r="F19" s="389"/>
      <c r="G19" s="397"/>
      <c r="H19" s="389"/>
      <c r="I19" s="389"/>
    </row>
    <row r="20" spans="1:9" s="64" customFormat="1" ht="3" customHeight="1">
      <c r="A20" s="63"/>
      <c r="B20" s="377"/>
      <c r="C20" s="377"/>
      <c r="D20" s="376"/>
      <c r="E20" s="376"/>
      <c r="F20" s="376"/>
      <c r="G20" s="378"/>
      <c r="H20" s="376"/>
      <c r="I20" s="376"/>
    </row>
    <row r="21" spans="1:9" s="64" customFormat="1" ht="15" customHeight="1">
      <c r="A21" s="63"/>
      <c r="B21" s="557" t="s">
        <v>276</v>
      </c>
      <c r="C21" s="557"/>
      <c r="D21" s="557"/>
      <c r="E21" s="557"/>
      <c r="F21" s="557"/>
      <c r="G21" s="557"/>
      <c r="H21" s="557"/>
      <c r="I21" s="557"/>
    </row>
    <row r="22" spans="1:9" s="64" customFormat="1" ht="6.6" customHeight="1">
      <c r="A22" s="63"/>
      <c r="B22" s="558"/>
      <c r="C22" s="558"/>
      <c r="D22" s="558"/>
      <c r="E22" s="558"/>
      <c r="F22" s="558"/>
      <c r="G22" s="558"/>
      <c r="H22" s="558"/>
      <c r="I22" s="558"/>
    </row>
    <row r="23" spans="1:9" s="64" customFormat="1" ht="5.25" customHeight="1">
      <c r="A23" s="63"/>
      <c r="B23" s="373"/>
      <c r="C23" s="373"/>
      <c r="D23" s="373"/>
      <c r="E23" s="373"/>
      <c r="F23" s="373"/>
      <c r="G23" s="373"/>
      <c r="H23" s="373"/>
      <c r="I23" s="373"/>
    </row>
    <row r="24" spans="1:9" ht="15" customHeight="1">
      <c r="A24" s="63"/>
      <c r="B24" s="557" t="s">
        <v>277</v>
      </c>
      <c r="C24" s="557"/>
      <c r="D24" s="557"/>
      <c r="E24" s="557"/>
      <c r="F24" s="557"/>
      <c r="G24" s="557"/>
      <c r="H24" s="557"/>
      <c r="I24" s="557"/>
    </row>
    <row r="25" spans="1:9" ht="11.4" customHeight="1">
      <c r="A25" s="63"/>
      <c r="B25" s="398"/>
      <c r="C25" s="398"/>
      <c r="D25" s="398"/>
      <c r="E25" s="398"/>
      <c r="F25" s="398"/>
      <c r="G25" s="398"/>
      <c r="H25" s="398"/>
      <c r="I25" s="398"/>
    </row>
    <row r="26" spans="1:9" s="12" customFormat="1" ht="19.2" customHeight="1">
      <c r="A26" s="289"/>
      <c r="B26" s="559" t="s">
        <v>278</v>
      </c>
      <c r="C26" s="559"/>
      <c r="D26" s="559"/>
      <c r="E26" s="559"/>
      <c r="F26" s="559"/>
      <c r="G26" s="559"/>
      <c r="H26" s="559"/>
      <c r="I26" s="559"/>
    </row>
    <row r="27" spans="1:9" ht="1.2" hidden="1" customHeight="1">
      <c r="A27" s="63"/>
      <c r="B27" s="559"/>
      <c r="C27" s="559"/>
      <c r="D27" s="559"/>
      <c r="E27" s="559"/>
      <c r="F27" s="559"/>
      <c r="G27" s="559"/>
      <c r="H27" s="559"/>
      <c r="I27" s="559"/>
    </row>
    <row r="28" spans="1:9" ht="25.5" customHeight="1">
      <c r="A28" s="63"/>
      <c r="B28" s="559"/>
      <c r="C28" s="559"/>
      <c r="D28" s="559"/>
      <c r="E28" s="559"/>
      <c r="F28" s="559"/>
      <c r="G28" s="559"/>
      <c r="H28" s="559"/>
      <c r="I28" s="559"/>
    </row>
    <row r="29" spans="1:9" s="64" customFormat="1" ht="20.399999999999999" customHeight="1">
      <c r="A29" s="63"/>
      <c r="B29" s="399"/>
      <c r="C29" s="399"/>
      <c r="D29" s="399"/>
      <c r="E29" s="399"/>
      <c r="F29" s="399"/>
      <c r="G29" s="399"/>
      <c r="H29" s="399"/>
      <c r="I29" s="399"/>
    </row>
    <row r="30" spans="1:9" ht="17.399999999999999" customHeight="1">
      <c r="A30" s="63"/>
      <c r="B30" s="551" t="s">
        <v>279</v>
      </c>
      <c r="C30" s="551"/>
      <c r="D30" s="551"/>
      <c r="E30" s="551"/>
      <c r="F30" s="551"/>
      <c r="G30" s="551"/>
      <c r="H30" s="551"/>
      <c r="I30" s="551"/>
    </row>
    <row r="31" spans="1:9" s="64" customFormat="1" ht="8.25" customHeight="1">
      <c r="A31" s="63"/>
      <c r="B31" s="551"/>
      <c r="C31" s="551"/>
      <c r="D31" s="551"/>
      <c r="E31" s="551"/>
      <c r="F31" s="551"/>
      <c r="G31" s="551"/>
      <c r="H31" s="551"/>
      <c r="I31" s="551"/>
    </row>
    <row r="32" spans="1:9" ht="5.4" customHeight="1">
      <c r="A32" s="63"/>
      <c r="B32" s="551"/>
      <c r="C32" s="551"/>
      <c r="D32" s="551"/>
      <c r="E32" s="551"/>
      <c r="F32" s="551"/>
      <c r="G32" s="551"/>
      <c r="H32" s="551"/>
      <c r="I32" s="551"/>
    </row>
    <row r="33" spans="1:9" s="64" customFormat="1" ht="35.4" customHeight="1">
      <c r="A33" s="63"/>
      <c r="B33" s="551"/>
      <c r="C33" s="551"/>
      <c r="D33" s="551"/>
      <c r="E33" s="551"/>
      <c r="F33" s="551"/>
      <c r="G33" s="551"/>
      <c r="H33" s="551"/>
      <c r="I33" s="551"/>
    </row>
    <row r="34" spans="1:9" ht="15.75" customHeight="1">
      <c r="A34" s="63"/>
      <c r="B34" s="379"/>
      <c r="C34" s="379"/>
      <c r="D34" s="379"/>
      <c r="E34" s="379"/>
      <c r="F34" s="379"/>
      <c r="G34" s="379"/>
      <c r="H34" s="379"/>
      <c r="I34" s="379"/>
    </row>
    <row r="35" spans="1:9" ht="6" customHeight="1">
      <c r="A35" s="63"/>
      <c r="B35" s="551" t="s">
        <v>280</v>
      </c>
      <c r="C35" s="551"/>
      <c r="D35" s="551"/>
      <c r="E35" s="551"/>
      <c r="F35" s="551"/>
      <c r="G35" s="551"/>
      <c r="H35" s="551"/>
      <c r="I35" s="551"/>
    </row>
    <row r="36" spans="1:9" s="64" customFormat="1" ht="15" customHeight="1">
      <c r="A36" s="63"/>
      <c r="B36" s="551"/>
      <c r="C36" s="551"/>
      <c r="D36" s="551"/>
      <c r="E36" s="551"/>
      <c r="F36" s="551"/>
      <c r="G36" s="551"/>
      <c r="H36" s="551"/>
      <c r="I36" s="551"/>
    </row>
    <row r="37" spans="1:9" s="64" customFormat="1" ht="33.6" customHeight="1">
      <c r="A37" s="36"/>
      <c r="B37" s="551"/>
      <c r="C37" s="551"/>
      <c r="D37" s="551"/>
      <c r="E37" s="551"/>
      <c r="F37" s="551"/>
      <c r="G37" s="551"/>
      <c r="H37" s="551"/>
      <c r="I37" s="551"/>
    </row>
    <row r="38" spans="1:9">
      <c r="A38" s="63"/>
      <c r="B38" s="451"/>
      <c r="C38" s="451"/>
      <c r="D38" s="451"/>
      <c r="E38" s="451"/>
      <c r="F38" s="451"/>
      <c r="G38" s="48"/>
      <c r="H38" s="63"/>
      <c r="I38" s="388"/>
    </row>
    <row r="39" spans="1:9" s="64" customFormat="1" ht="17.399999999999999" customHeight="1">
      <c r="A39" s="63"/>
      <c r="B39" s="551" t="s">
        <v>281</v>
      </c>
      <c r="C39" s="551"/>
      <c r="D39" s="551"/>
      <c r="E39" s="551"/>
      <c r="F39" s="551"/>
      <c r="G39" s="551"/>
      <c r="H39" s="551"/>
      <c r="I39" s="551"/>
    </row>
    <row r="40" spans="1:9">
      <c r="A40" s="63"/>
      <c r="B40" s="551"/>
      <c r="C40" s="551"/>
      <c r="D40" s="551"/>
      <c r="E40" s="551"/>
      <c r="F40" s="551"/>
      <c r="G40" s="551"/>
      <c r="H40" s="551"/>
      <c r="I40" s="551"/>
    </row>
    <row r="41" spans="1:9" ht="12.75" customHeight="1">
      <c r="A41" s="59"/>
      <c r="B41" s="551"/>
      <c r="C41" s="551"/>
      <c r="D41" s="551"/>
      <c r="E41" s="551"/>
      <c r="F41" s="551"/>
      <c r="G41" s="551"/>
      <c r="H41" s="551"/>
      <c r="I41" s="551"/>
    </row>
    <row r="42" spans="1:9" ht="21" customHeight="1">
      <c r="A42" s="59"/>
      <c r="B42" s="551"/>
      <c r="C42" s="551"/>
      <c r="D42" s="551"/>
      <c r="E42" s="551"/>
      <c r="F42" s="551"/>
      <c r="G42" s="551"/>
      <c r="H42" s="551"/>
      <c r="I42" s="551"/>
    </row>
    <row r="43" spans="1:9">
      <c r="A43" s="59"/>
      <c r="B43" s="60"/>
      <c r="C43" s="64"/>
      <c r="D43" s="64"/>
      <c r="E43" s="64"/>
      <c r="F43" s="64"/>
      <c r="G43" s="64"/>
      <c r="H43" s="64"/>
      <c r="I43" s="64"/>
    </row>
    <row r="44" spans="1:9" ht="14.4" customHeight="1">
      <c r="A44" s="59"/>
      <c r="B44" s="560" t="s">
        <v>282</v>
      </c>
      <c r="C44" s="560"/>
      <c r="D44" s="560"/>
      <c r="E44" s="560"/>
      <c r="F44" s="560"/>
      <c r="G44" s="560"/>
      <c r="H44" s="560"/>
      <c r="I44" s="560"/>
    </row>
    <row r="45" spans="1:9" ht="14.4" customHeight="1">
      <c r="B45" s="560"/>
      <c r="C45" s="560"/>
      <c r="D45" s="560"/>
      <c r="E45" s="560"/>
      <c r="F45" s="560"/>
      <c r="G45" s="560"/>
      <c r="H45" s="560"/>
      <c r="I45" s="560"/>
    </row>
    <row r="46" spans="1:9" ht="20.399999999999999" customHeight="1">
      <c r="B46" s="560"/>
      <c r="C46" s="560"/>
      <c r="D46" s="560"/>
      <c r="E46" s="560"/>
      <c r="F46" s="560"/>
      <c r="G46" s="560"/>
      <c r="H46" s="560"/>
      <c r="I46" s="560"/>
    </row>
    <row r="47" spans="1:9">
      <c r="B47" s="64"/>
      <c r="C47" s="64"/>
      <c r="D47" s="64"/>
      <c r="E47" s="64"/>
      <c r="F47" s="64"/>
      <c r="G47" s="64"/>
      <c r="H47" s="64"/>
      <c r="I47" s="64"/>
    </row>
    <row r="48" spans="1:9" ht="15.6" customHeight="1">
      <c r="B48" s="561" t="s">
        <v>283</v>
      </c>
      <c r="C48" s="561"/>
      <c r="D48" s="561"/>
      <c r="E48" s="561"/>
      <c r="F48" s="561"/>
      <c r="G48" s="561"/>
      <c r="H48" s="561"/>
      <c r="I48" s="561"/>
    </row>
    <row r="49" spans="2:9" ht="15.6" customHeight="1">
      <c r="B49" s="561"/>
      <c r="C49" s="561"/>
      <c r="D49" s="561"/>
      <c r="E49" s="561"/>
      <c r="F49" s="561"/>
      <c r="G49" s="561"/>
      <c r="H49" s="561"/>
      <c r="I49" s="561"/>
    </row>
    <row r="51" spans="2:9">
      <c r="B51" s="57" t="s">
        <v>284</v>
      </c>
    </row>
    <row r="52" spans="2:9">
      <c r="B52" s="57" t="s">
        <v>285</v>
      </c>
    </row>
  </sheetData>
  <sheetProtection selectLockedCells="1" selectUnlockedCells="1"/>
  <mergeCells count="19">
    <mergeCell ref="B35:I37"/>
    <mergeCell ref="B38:F38"/>
    <mergeCell ref="B39:I42"/>
    <mergeCell ref="B44:I46"/>
    <mergeCell ref="B48:I49"/>
    <mergeCell ref="B30:I33"/>
    <mergeCell ref="D2:G4"/>
    <mergeCell ref="A3:C3"/>
    <mergeCell ref="A4:C4"/>
    <mergeCell ref="D5:G5"/>
    <mergeCell ref="E9:H9"/>
    <mergeCell ref="B11:C11"/>
    <mergeCell ref="E11:F11"/>
    <mergeCell ref="G11:I11"/>
    <mergeCell ref="B14:I14"/>
    <mergeCell ref="B21:I21"/>
    <mergeCell ref="B22:I22"/>
    <mergeCell ref="B24:I24"/>
    <mergeCell ref="B26:I28"/>
  </mergeCells>
  <pageMargins left="0.23622047244094491" right="0.23622047244094491" top="0.11811023622047245" bottom="0.11811023622047245" header="0.11811023622047245" footer="0.11811023622047245"/>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rgb="FFFF0000"/>
    <pageSetUpPr fitToPage="1"/>
  </sheetPr>
  <dimension ref="A1:U71"/>
  <sheetViews>
    <sheetView showGridLines="0" showZeros="0" topLeftCell="A4" zoomScale="115" zoomScaleNormal="115" workbookViewId="0">
      <selection activeCell="G15" sqref="G15:H15"/>
    </sheetView>
  </sheetViews>
  <sheetFormatPr baseColWidth="10" defaultColWidth="0" defaultRowHeight="14.4"/>
  <cols>
    <col min="1" max="1" width="2.44140625" style="55" customWidth="1"/>
    <col min="2" max="2" width="2.6640625" style="55" customWidth="1"/>
    <col min="3" max="3" width="12" style="55" customWidth="1"/>
    <col min="4" max="4" width="45.6640625" style="55" customWidth="1"/>
    <col min="5" max="5" width="14" style="55" customWidth="1"/>
    <col min="6" max="6" width="13.33203125" style="55" customWidth="1"/>
    <col min="7" max="7" width="13.5546875" style="55" customWidth="1"/>
    <col min="8" max="8" width="15.6640625" style="55" customWidth="1"/>
    <col min="9" max="9" width="2.44140625" style="55" customWidth="1"/>
    <col min="10" max="10" width="3.109375" style="55" customWidth="1"/>
    <col min="11" max="16384" width="11.44140625" style="55" hidden="1"/>
  </cols>
  <sheetData>
    <row r="1" spans="1:21" s="53" customFormat="1">
      <c r="A1" s="55"/>
      <c r="B1" s="120"/>
      <c r="C1" s="120"/>
      <c r="D1" s="120"/>
      <c r="E1" s="120"/>
      <c r="F1" s="120"/>
      <c r="G1" s="120"/>
      <c r="H1" s="120"/>
      <c r="I1" s="55"/>
      <c r="J1" s="55"/>
      <c r="K1" s="55"/>
      <c r="L1" s="55"/>
      <c r="M1" s="55"/>
      <c r="N1" s="55"/>
      <c r="O1" s="55"/>
      <c r="P1" s="55"/>
      <c r="Q1" s="55"/>
      <c r="R1" s="55"/>
      <c r="S1" s="55"/>
      <c r="T1" s="55"/>
      <c r="U1" s="55"/>
    </row>
    <row r="2" spans="1:21" s="53" customFormat="1" ht="18" thickBot="1">
      <c r="A2" s="55"/>
      <c r="B2" s="120"/>
      <c r="C2" s="120"/>
      <c r="D2" s="584"/>
      <c r="E2" s="584"/>
      <c r="F2" s="584"/>
      <c r="G2" s="120"/>
      <c r="H2" s="120"/>
      <c r="I2" s="55"/>
      <c r="J2" s="55"/>
      <c r="K2" s="55"/>
      <c r="L2" s="55"/>
      <c r="M2" s="55"/>
      <c r="N2" s="55"/>
      <c r="O2" s="55"/>
      <c r="P2" s="55"/>
      <c r="Q2" s="55"/>
      <c r="R2" s="55"/>
      <c r="S2" s="55"/>
      <c r="T2" s="55"/>
      <c r="U2" s="55"/>
    </row>
    <row r="3" spans="1:21" s="53" customFormat="1" ht="33" customHeight="1" thickTop="1">
      <c r="A3" s="55"/>
      <c r="B3" s="214"/>
      <c r="C3" s="215"/>
      <c r="D3" s="216"/>
      <c r="E3" s="217"/>
      <c r="F3" s="217"/>
      <c r="G3" s="217"/>
      <c r="H3" s="217"/>
      <c r="I3" s="218"/>
      <c r="J3" s="55"/>
      <c r="K3" s="55"/>
      <c r="L3" s="55"/>
      <c r="M3" s="55"/>
      <c r="N3" s="55"/>
      <c r="O3" s="55"/>
      <c r="P3" s="55"/>
      <c r="Q3" s="55"/>
      <c r="R3" s="55"/>
      <c r="S3" s="55"/>
      <c r="T3" s="55"/>
      <c r="U3" s="55"/>
    </row>
    <row r="4" spans="1:21" s="53" customFormat="1" ht="54" customHeight="1">
      <c r="A4" s="55"/>
      <c r="B4" s="219"/>
      <c r="C4" s="220"/>
      <c r="D4" s="543" t="s">
        <v>92</v>
      </c>
      <c r="E4" s="543"/>
      <c r="F4" s="585" t="s">
        <v>46</v>
      </c>
      <c r="G4" s="585"/>
      <c r="H4" s="585"/>
      <c r="I4" s="221"/>
      <c r="J4" s="81"/>
      <c r="K4" s="55"/>
      <c r="L4" s="55"/>
      <c r="M4" s="55"/>
      <c r="N4" s="55"/>
      <c r="O4" s="55"/>
      <c r="P4" s="55"/>
      <c r="Q4" s="55"/>
      <c r="R4" s="55"/>
      <c r="S4" s="55"/>
      <c r="T4" s="55"/>
      <c r="U4" s="55"/>
    </row>
    <row r="5" spans="1:21" s="53" customFormat="1" ht="6.75" customHeight="1">
      <c r="A5" s="55"/>
      <c r="B5" s="219"/>
      <c r="C5" s="222"/>
      <c r="D5" s="223"/>
      <c r="E5" s="82"/>
      <c r="F5" s="224"/>
      <c r="G5" s="225">
        <v>1</v>
      </c>
      <c r="H5" s="225"/>
      <c r="I5" s="226"/>
      <c r="J5" s="227"/>
      <c r="K5" s="55"/>
      <c r="L5" s="55"/>
      <c r="M5" s="55"/>
      <c r="N5" s="55"/>
      <c r="O5" s="55"/>
      <c r="P5" s="55"/>
      <c r="Q5" s="55"/>
      <c r="R5" s="55"/>
      <c r="S5" s="55"/>
      <c r="T5" s="55"/>
      <c r="U5" s="55"/>
    </row>
    <row r="6" spans="1:21" s="53" customFormat="1" ht="22.5" customHeight="1">
      <c r="A6" s="55"/>
      <c r="B6" s="183"/>
      <c r="C6" s="228" t="s">
        <v>93</v>
      </c>
      <c r="D6" s="300">
        <f>DOSSIER!I4</f>
        <v>0</v>
      </c>
      <c r="E6" s="120"/>
      <c r="F6" s="228" t="s">
        <v>48</v>
      </c>
      <c r="G6" s="229">
        <f>'MINI BAIN'!D28</f>
        <v>0</v>
      </c>
      <c r="H6" s="120"/>
      <c r="I6" s="230"/>
      <c r="J6" s="81"/>
      <c r="K6" s="55"/>
      <c r="L6" s="55"/>
      <c r="M6" s="55"/>
      <c r="N6" s="55"/>
      <c r="O6" s="55"/>
      <c r="P6" s="55"/>
      <c r="Q6" s="55"/>
      <c r="R6" s="55"/>
      <c r="S6" s="55"/>
      <c r="T6" s="55"/>
      <c r="U6" s="55"/>
    </row>
    <row r="7" spans="1:21" s="53" customFormat="1" ht="15" thickBot="1">
      <c r="A7" s="55"/>
      <c r="B7" s="183"/>
      <c r="C7" s="120"/>
      <c r="D7" s="120"/>
      <c r="E7" s="120"/>
      <c r="F7" s="120"/>
      <c r="G7" s="120"/>
      <c r="H7" s="120"/>
      <c r="I7" s="231"/>
      <c r="J7" s="55"/>
      <c r="K7" s="55"/>
      <c r="L7" s="55"/>
      <c r="M7" s="55"/>
      <c r="N7" s="55"/>
      <c r="O7" s="55"/>
      <c r="P7" s="55" t="s">
        <v>49</v>
      </c>
      <c r="Q7" s="55" t="s">
        <v>49</v>
      </c>
      <c r="R7" s="55" t="s">
        <v>50</v>
      </c>
      <c r="S7" s="55"/>
      <c r="T7" s="55"/>
      <c r="U7" s="55"/>
    </row>
    <row r="8" spans="1:21" s="53" customFormat="1" ht="9" customHeight="1" thickTop="1">
      <c r="A8" s="55"/>
      <c r="B8" s="183"/>
      <c r="C8" s="232" t="s">
        <v>51</v>
      </c>
      <c r="D8" s="233"/>
      <c r="E8" s="234"/>
      <c r="F8" s="235"/>
      <c r="G8" s="236"/>
      <c r="H8" s="237"/>
      <c r="I8" s="231"/>
      <c r="J8" s="55"/>
      <c r="K8" s="55"/>
      <c r="L8" s="93">
        <v>0</v>
      </c>
      <c r="M8" s="55"/>
      <c r="N8" s="55"/>
      <c r="O8" s="55"/>
      <c r="P8" s="55"/>
      <c r="Q8" s="94"/>
      <c r="R8" s="55"/>
      <c r="S8" s="55"/>
      <c r="T8" s="55"/>
      <c r="U8" s="55"/>
    </row>
    <row r="9" spans="1:21" s="53" customFormat="1" ht="15.6">
      <c r="A9" s="55"/>
      <c r="B9" s="183"/>
      <c r="C9" s="238" t="s">
        <v>52</v>
      </c>
      <c r="D9" s="96"/>
      <c r="E9" s="97" t="s">
        <v>53</v>
      </c>
      <c r="F9" s="98">
        <f>'MINI BAIN'!E15</f>
        <v>0</v>
      </c>
      <c r="G9" s="99"/>
      <c r="H9" s="239"/>
      <c r="I9" s="231"/>
      <c r="J9" s="55"/>
      <c r="K9" s="55"/>
      <c r="L9" s="100">
        <v>5.5E-2</v>
      </c>
      <c r="M9" s="55"/>
      <c r="N9" s="55"/>
      <c r="O9" s="55"/>
      <c r="P9" s="55"/>
      <c r="Q9" s="55"/>
      <c r="R9" s="101">
        <v>43358</v>
      </c>
      <c r="S9" s="55"/>
      <c r="T9" s="55"/>
      <c r="U9" s="55"/>
    </row>
    <row r="10" spans="1:21" s="53" customFormat="1">
      <c r="A10" s="55"/>
      <c r="B10" s="183"/>
      <c r="C10" s="240" t="s">
        <v>54</v>
      </c>
      <c r="D10" s="103"/>
      <c r="E10" s="97"/>
      <c r="F10" s="284"/>
      <c r="G10" s="284"/>
      <c r="H10" s="285"/>
      <c r="I10" s="231"/>
      <c r="J10" s="55"/>
      <c r="K10" s="55"/>
      <c r="L10" s="104">
        <v>0.1</v>
      </c>
      <c r="M10" s="55"/>
      <c r="N10" s="55"/>
      <c r="O10" s="55"/>
      <c r="P10" s="55"/>
      <c r="Q10" s="55"/>
      <c r="R10" s="101">
        <v>43358</v>
      </c>
      <c r="S10" s="55"/>
      <c r="T10" s="55"/>
      <c r="U10" s="55"/>
    </row>
    <row r="11" spans="1:21" s="53" customFormat="1">
      <c r="A11" s="55"/>
      <c r="B11" s="183"/>
      <c r="C11" s="241" t="s">
        <v>56</v>
      </c>
      <c r="D11" s="106"/>
      <c r="E11" s="97" t="s">
        <v>55</v>
      </c>
      <c r="F11" s="541">
        <f>'MINI BAIN'!D18</f>
        <v>0</v>
      </c>
      <c r="G11" s="541"/>
      <c r="H11" s="542"/>
      <c r="I11" s="231"/>
      <c r="J11" s="55"/>
      <c r="K11" s="55"/>
      <c r="L11" s="104">
        <v>0.2</v>
      </c>
      <c r="M11" s="55"/>
      <c r="N11" s="55"/>
      <c r="O11" s="55"/>
      <c r="P11" s="55"/>
      <c r="Q11" s="55"/>
      <c r="R11" s="55" t="s">
        <v>57</v>
      </c>
      <c r="S11" s="55"/>
      <c r="T11" s="55"/>
      <c r="U11" s="55"/>
    </row>
    <row r="12" spans="1:21" s="53" customFormat="1">
      <c r="A12" s="55"/>
      <c r="B12" s="183"/>
      <c r="C12" s="241">
        <v>67450</v>
      </c>
      <c r="D12" s="107" t="s">
        <v>58</v>
      </c>
      <c r="E12" s="108"/>
      <c r="F12" s="109" t="s">
        <v>97</v>
      </c>
      <c r="G12" s="528">
        <f>'MINI BAIN'!D20</f>
        <v>0</v>
      </c>
      <c r="H12" s="529"/>
      <c r="I12" s="231"/>
      <c r="J12" s="55"/>
      <c r="K12" s="55"/>
      <c r="L12" s="55"/>
      <c r="M12" s="55"/>
      <c r="N12" s="55"/>
      <c r="O12" s="55"/>
      <c r="P12" s="55" t="s">
        <v>59</v>
      </c>
      <c r="Q12" s="55" t="s">
        <v>60</v>
      </c>
      <c r="R12" s="55"/>
      <c r="S12" s="55"/>
      <c r="T12" s="55"/>
      <c r="U12" s="55"/>
    </row>
    <row r="13" spans="1:21" s="53" customFormat="1">
      <c r="A13" s="55"/>
      <c r="B13" s="183"/>
      <c r="C13" s="241" t="s">
        <v>61</v>
      </c>
      <c r="D13" s="96" t="s">
        <v>62</v>
      </c>
      <c r="E13" s="97"/>
      <c r="F13" s="110" t="s">
        <v>98</v>
      </c>
      <c r="G13" s="530">
        <f>'MINI BAIN'!G20</f>
        <v>0</v>
      </c>
      <c r="H13" s="531"/>
      <c r="I13" s="231"/>
      <c r="J13" s="55"/>
      <c r="K13" s="55"/>
      <c r="L13" s="55"/>
      <c r="M13" s="55"/>
      <c r="N13" s="55"/>
      <c r="O13" s="55"/>
      <c r="P13" s="93">
        <v>0</v>
      </c>
      <c r="Q13" s="93">
        <v>0.25</v>
      </c>
      <c r="R13" s="55"/>
      <c r="S13" s="55"/>
      <c r="T13" s="55"/>
      <c r="U13" s="55"/>
    </row>
    <row r="14" spans="1:21" s="53" customFormat="1">
      <c r="A14" s="55"/>
      <c r="B14" s="183"/>
      <c r="C14" s="241" t="s">
        <v>64</v>
      </c>
      <c r="D14" s="111" t="s">
        <v>65</v>
      </c>
      <c r="E14" s="97"/>
      <c r="F14" s="109" t="s">
        <v>2</v>
      </c>
      <c r="G14" s="528">
        <f>'MINI BAIN'!G22</f>
        <v>0</v>
      </c>
      <c r="H14" s="529"/>
      <c r="I14" s="231"/>
      <c r="J14" s="55"/>
      <c r="K14" s="55"/>
      <c r="L14" s="55"/>
      <c r="M14" s="55"/>
      <c r="N14" s="55"/>
      <c r="O14" s="55"/>
      <c r="P14" s="55">
        <f>VLOOKUP(P12,'[1]BASE PRODUITS'!A6:E691,3,0)</f>
        <v>200</v>
      </c>
      <c r="Q14" s="55">
        <f>VLOOKUP(Q12,'[1]BASE PRODUITS'!A6:E691,3,0)</f>
        <v>250</v>
      </c>
      <c r="R14" s="55"/>
      <c r="S14" s="55"/>
      <c r="T14" s="55"/>
      <c r="U14" s="55"/>
    </row>
    <row r="15" spans="1:21" s="53" customFormat="1">
      <c r="A15" s="55"/>
      <c r="B15" s="183"/>
      <c r="C15" s="241" t="s">
        <v>66</v>
      </c>
      <c r="D15" s="111" t="s">
        <v>67</v>
      </c>
      <c r="E15" s="97"/>
      <c r="F15" s="110" t="s">
        <v>63</v>
      </c>
      <c r="G15" s="530">
        <f>'MINI BAIN'!D22</f>
        <v>0</v>
      </c>
      <c r="H15" s="531"/>
      <c r="I15" s="231"/>
      <c r="J15" s="55"/>
      <c r="K15" s="55"/>
      <c r="L15" s="55"/>
      <c r="M15" s="55"/>
      <c r="N15" s="55"/>
      <c r="O15" s="55"/>
      <c r="P15" s="112" t="s">
        <v>14</v>
      </c>
      <c r="Q15" s="55" t="s">
        <v>68</v>
      </c>
      <c r="R15" s="55"/>
      <c r="S15" s="55"/>
      <c r="T15" s="55"/>
      <c r="U15" s="55"/>
    </row>
    <row r="16" spans="1:21" s="53" customFormat="1" ht="15" thickBot="1">
      <c r="A16" s="55"/>
      <c r="B16" s="183"/>
      <c r="C16" s="242" t="s">
        <v>69</v>
      </c>
      <c r="D16" s="243">
        <v>83856740200014</v>
      </c>
      <c r="E16" s="244"/>
      <c r="F16" s="245"/>
      <c r="G16" s="246" t="s">
        <v>70</v>
      </c>
      <c r="H16" s="299">
        <f>DOSSIER!I3</f>
        <v>0</v>
      </c>
      <c r="I16" s="231"/>
      <c r="J16" s="55"/>
      <c r="K16" s="55"/>
      <c r="L16" s="55"/>
      <c r="M16" s="55"/>
      <c r="N16" s="55"/>
      <c r="O16" s="55"/>
      <c r="P16" s="55"/>
      <c r="Q16" s="55"/>
      <c r="R16" s="55"/>
      <c r="S16" s="55"/>
      <c r="T16" s="55"/>
      <c r="U16" s="55"/>
    </row>
    <row r="17" spans="1:16" ht="9" customHeight="1" thickTop="1">
      <c r="B17" s="183"/>
      <c r="C17" s="247"/>
      <c r="D17" s="120"/>
      <c r="E17" s="120"/>
      <c r="F17" s="120"/>
      <c r="G17" s="248"/>
      <c r="H17" s="120"/>
      <c r="I17" s="231"/>
      <c r="P17" s="101">
        <v>43386</v>
      </c>
    </row>
    <row r="18" spans="1:16" ht="6.75" customHeight="1">
      <c r="B18" s="183"/>
      <c r="C18" s="120"/>
      <c r="D18" s="120"/>
      <c r="E18" s="120"/>
      <c r="F18" s="120"/>
      <c r="G18" s="120"/>
      <c r="H18" s="120"/>
      <c r="I18" s="231"/>
    </row>
    <row r="19" spans="1:16">
      <c r="B19" s="183"/>
      <c r="C19" s="121"/>
      <c r="D19" s="120"/>
      <c r="E19" s="122"/>
      <c r="F19" s="120"/>
      <c r="G19" s="120"/>
      <c r="H19" s="120"/>
      <c r="I19" s="231"/>
    </row>
    <row r="20" spans="1:16" ht="21" customHeight="1">
      <c r="B20" s="183"/>
      <c r="C20" s="249" t="s">
        <v>71</v>
      </c>
      <c r="D20" s="250" t="s">
        <v>72</v>
      </c>
      <c r="E20" s="126" t="s">
        <v>73</v>
      </c>
      <c r="F20" s="126" t="s">
        <v>74</v>
      </c>
      <c r="G20" s="126" t="s">
        <v>75</v>
      </c>
      <c r="H20" s="126" t="s">
        <v>76</v>
      </c>
      <c r="I20" s="231"/>
      <c r="K20" s="55" t="s">
        <v>77</v>
      </c>
      <c r="L20" s="55" t="s">
        <v>78</v>
      </c>
    </row>
    <row r="21" spans="1:16" ht="6.75" customHeight="1">
      <c r="B21" s="183"/>
      <c r="C21" s="251"/>
      <c r="D21" s="252"/>
      <c r="E21" s="253"/>
      <c r="F21" s="254"/>
      <c r="G21" s="254"/>
      <c r="H21" s="255"/>
      <c r="I21" s="231"/>
    </row>
    <row r="22" spans="1:16" ht="18" customHeight="1">
      <c r="A22" s="131">
        <v>5</v>
      </c>
      <c r="B22" s="183"/>
      <c r="C22" s="256"/>
      <c r="D22" s="257"/>
      <c r="E22" s="258"/>
      <c r="F22" s="259"/>
      <c r="G22" s="260"/>
      <c r="H22" s="261"/>
      <c r="I22" s="231"/>
      <c r="K22" s="100" t="e">
        <f>#REF!</f>
        <v>#REF!</v>
      </c>
      <c r="L22" s="138">
        <f>IF(ISERROR(H22*#REF!),0,H22*#REF!)</f>
        <v>0</v>
      </c>
    </row>
    <row r="23" spans="1:16" ht="18" customHeight="1">
      <c r="A23" s="131"/>
      <c r="B23" s="183"/>
      <c r="C23" s="569" t="s">
        <v>238</v>
      </c>
      <c r="D23" s="441" t="str">
        <f>VLOOKUP(C23,'BASE PRODUITS'!A8:B67,2,0)</f>
        <v>MINI BAIN DE RIRES FORMULE MINI PRIX</v>
      </c>
      <c r="E23" s="572"/>
      <c r="F23" s="574">
        <v>1</v>
      </c>
      <c r="G23" s="576">
        <v>0</v>
      </c>
      <c r="H23" s="566">
        <v>200</v>
      </c>
      <c r="I23" s="231"/>
      <c r="K23" s="100" t="e">
        <f>#REF!</f>
        <v>#REF!</v>
      </c>
      <c r="L23" s="138">
        <f>IF(ISERROR(H23*#REF!),0,H23*#REF!)</f>
        <v>0</v>
      </c>
    </row>
    <row r="24" spans="1:16" ht="18" customHeight="1">
      <c r="A24" s="131"/>
      <c r="B24" s="183"/>
      <c r="C24" s="570"/>
      <c r="D24" s="512" t="str">
        <f>VLOOKUP(C23,'BASE PRODUITS'!A7:D67,4,0)</f>
        <v>6 PHOTOS / 20 MIN</v>
      </c>
      <c r="E24" s="536"/>
      <c r="F24" s="539"/>
      <c r="G24" s="507"/>
      <c r="H24" s="567"/>
      <c r="I24" s="231"/>
      <c r="K24" s="100" t="e">
        <f>#REF!</f>
        <v>#REF!</v>
      </c>
      <c r="L24" s="138">
        <f>IF(ISERROR(H24*#REF!),0,H24*#REF!)</f>
        <v>0</v>
      </c>
    </row>
    <row r="25" spans="1:16" ht="18" customHeight="1">
      <c r="A25" s="131"/>
      <c r="B25" s="183"/>
      <c r="C25" s="571"/>
      <c r="D25" s="562"/>
      <c r="E25" s="573"/>
      <c r="F25" s="575"/>
      <c r="G25" s="577"/>
      <c r="H25" s="568"/>
      <c r="I25" s="231"/>
      <c r="K25" s="100" t="e">
        <f>#REF!</f>
        <v>#REF!</v>
      </c>
      <c r="L25" s="138">
        <f>IF(ISERROR(H25*#REF!),0,H25*#REF!)</f>
        <v>0</v>
      </c>
    </row>
    <row r="26" spans="1:16" ht="18" customHeight="1">
      <c r="A26" s="131"/>
      <c r="B26" s="183"/>
      <c r="C26" s="578"/>
      <c r="D26" s="586"/>
      <c r="E26" s="591"/>
      <c r="F26" s="593"/>
      <c r="G26" s="595"/>
      <c r="H26" s="563"/>
      <c r="I26" s="231"/>
      <c r="K26" s="100" t="e">
        <f>#REF!</f>
        <v>#REF!</v>
      </c>
      <c r="L26" s="138">
        <f>IF(ISERROR(H26*#REF!),0,H26*#REF!)</f>
        <v>0</v>
      </c>
    </row>
    <row r="27" spans="1:16" ht="18" customHeight="1">
      <c r="A27" s="131"/>
      <c r="B27" s="183"/>
      <c r="C27" s="579"/>
      <c r="D27" s="587"/>
      <c r="E27" s="523"/>
      <c r="F27" s="589"/>
      <c r="G27" s="590"/>
      <c r="H27" s="564"/>
      <c r="I27" s="231"/>
      <c r="K27" s="100" t="e">
        <f>#REF!</f>
        <v>#REF!</v>
      </c>
      <c r="L27" s="138">
        <f>IF(ISERROR(H27*#REF!),0,H27*#REF!)</f>
        <v>0</v>
      </c>
    </row>
    <row r="28" spans="1:16" ht="18" customHeight="1">
      <c r="A28" s="131"/>
      <c r="B28" s="183"/>
      <c r="C28" s="580"/>
      <c r="D28" s="588"/>
      <c r="E28" s="592"/>
      <c r="F28" s="594"/>
      <c r="G28" s="596"/>
      <c r="H28" s="565"/>
      <c r="I28" s="231"/>
      <c r="K28" s="100" t="e">
        <f>#REF!</f>
        <v>#REF!</v>
      </c>
      <c r="L28" s="138">
        <f>IF(ISERROR(H28*#REF!),0,H28*#REF!)</f>
        <v>0</v>
      </c>
    </row>
    <row r="29" spans="1:16" ht="18" customHeight="1">
      <c r="A29" s="131"/>
      <c r="B29" s="183"/>
      <c r="C29" s="569"/>
      <c r="D29" s="262"/>
      <c r="E29" s="572"/>
      <c r="F29" s="574"/>
      <c r="G29" s="576"/>
      <c r="H29" s="566"/>
      <c r="I29" s="231"/>
      <c r="K29" s="100" t="e">
        <f>#REF!</f>
        <v>#REF!</v>
      </c>
      <c r="L29" s="138">
        <f>IF(ISERROR(H29*#REF!),0,H29*#REF!)</f>
        <v>0</v>
      </c>
    </row>
    <row r="30" spans="1:16" ht="18" customHeight="1">
      <c r="A30" s="131"/>
      <c r="B30" s="183"/>
      <c r="C30" s="570"/>
      <c r="D30" s="512"/>
      <c r="E30" s="536"/>
      <c r="F30" s="539"/>
      <c r="G30" s="507"/>
      <c r="H30" s="567"/>
      <c r="I30" s="231"/>
      <c r="K30" s="100" t="e">
        <f>#REF!</f>
        <v>#REF!</v>
      </c>
      <c r="L30" s="138">
        <f>IF(ISERROR(H30*#REF!),0,H30*#REF!)</f>
        <v>0</v>
      </c>
    </row>
    <row r="31" spans="1:16" ht="18" customHeight="1">
      <c r="A31" s="131"/>
      <c r="B31" s="183"/>
      <c r="C31" s="571"/>
      <c r="D31" s="562"/>
      <c r="E31" s="573"/>
      <c r="F31" s="575"/>
      <c r="G31" s="577"/>
      <c r="H31" s="568"/>
      <c r="I31" s="231"/>
      <c r="K31" s="100" t="e">
        <f>#REF!</f>
        <v>#REF!</v>
      </c>
      <c r="L31" s="138">
        <f>IF(ISERROR(H31*#REF!),0,H31*#REF!)</f>
        <v>0</v>
      </c>
    </row>
    <row r="32" spans="1:16" ht="18" customHeight="1">
      <c r="A32" s="131"/>
      <c r="B32" s="183"/>
      <c r="C32" s="582"/>
      <c r="D32" s="583"/>
      <c r="E32" s="523"/>
      <c r="F32" s="589"/>
      <c r="G32" s="590"/>
      <c r="H32" s="564"/>
      <c r="I32" s="231"/>
      <c r="K32" s="100" t="e">
        <f>#REF!</f>
        <v>#REF!</v>
      </c>
      <c r="L32" s="138">
        <f>IF(ISERROR(H32*#REF!),0,H32*#REF!)</f>
        <v>0</v>
      </c>
    </row>
    <row r="33" spans="1:12" ht="18" customHeight="1">
      <c r="A33" s="131"/>
      <c r="B33" s="183"/>
      <c r="C33" s="582"/>
      <c r="D33" s="520"/>
      <c r="E33" s="523"/>
      <c r="F33" s="589"/>
      <c r="G33" s="590"/>
      <c r="H33" s="564"/>
      <c r="I33" s="231"/>
      <c r="K33" s="100" t="e">
        <f>#REF!</f>
        <v>#REF!</v>
      </c>
      <c r="L33" s="138">
        <f>IF(ISERROR(H33*#REF!),0,H33*#REF!)</f>
        <v>0</v>
      </c>
    </row>
    <row r="34" spans="1:12" ht="18" customHeight="1">
      <c r="A34" s="131"/>
      <c r="B34" s="183"/>
      <c r="C34" s="582"/>
      <c r="D34" s="520"/>
      <c r="E34" s="523"/>
      <c r="F34" s="589"/>
      <c r="G34" s="590"/>
      <c r="H34" s="564"/>
      <c r="I34" s="231"/>
      <c r="K34" s="100" t="e">
        <f>#REF!</f>
        <v>#REF!</v>
      </c>
      <c r="L34" s="138">
        <f>IF(ISERROR(H34*#REF!),0,H34*#REF!)</f>
        <v>0</v>
      </c>
    </row>
    <row r="35" spans="1:12" ht="18" customHeight="1">
      <c r="A35" s="131"/>
      <c r="B35" s="183"/>
      <c r="C35" s="263" t="s">
        <v>51</v>
      </c>
      <c r="D35" s="264"/>
      <c r="E35" s="165" t="s">
        <v>51</v>
      </c>
      <c r="F35" s="166" t="s">
        <v>51</v>
      </c>
      <c r="G35" s="143" t="s">
        <v>51</v>
      </c>
      <c r="H35" s="265" t="str">
        <f>IF(ISERROR(E35*F35),"",(E35*F35)-G35*E35*F35)</f>
        <v/>
      </c>
      <c r="I35" s="231"/>
      <c r="K35" s="100" t="e">
        <f>#REF!</f>
        <v>#REF!</v>
      </c>
      <c r="L35" s="138">
        <f>IF(ISERROR(H35*#REF!),0,H35*#REF!)</f>
        <v>0</v>
      </c>
    </row>
    <row r="36" spans="1:12" ht="18" customHeight="1">
      <c r="A36" s="131"/>
      <c r="B36" s="183"/>
      <c r="C36" s="263" t="s">
        <v>51</v>
      </c>
      <c r="D36" s="164"/>
      <c r="E36" s="165" t="s">
        <v>51</v>
      </c>
      <c r="F36" s="166" t="s">
        <v>51</v>
      </c>
      <c r="G36" s="143" t="s">
        <v>51</v>
      </c>
      <c r="H36" s="265" t="str">
        <f>IF(ISERROR(E36*F36),"",(E36*F36)-G36*E36*F36)</f>
        <v/>
      </c>
      <c r="I36" s="231"/>
      <c r="K36" s="100" t="e">
        <f>#REF!</f>
        <v>#REF!</v>
      </c>
      <c r="L36" s="138">
        <f>IF(ISERROR(H36*#REF!),0,H36*#REF!)</f>
        <v>0</v>
      </c>
    </row>
    <row r="37" spans="1:12" ht="18" customHeight="1">
      <c r="A37" s="131"/>
      <c r="B37" s="183"/>
      <c r="C37" s="266" t="s">
        <v>51</v>
      </c>
      <c r="D37" s="267"/>
      <c r="E37" s="268" t="s">
        <v>51</v>
      </c>
      <c r="F37" s="269" t="s">
        <v>51</v>
      </c>
      <c r="G37" s="270" t="s">
        <v>51</v>
      </c>
      <c r="H37" s="271" t="str">
        <f>IF(ISERROR(E37*F37),"",(E37*F37)-G37*E37*F37)</f>
        <v/>
      </c>
      <c r="I37" s="231"/>
      <c r="K37" s="100" t="e">
        <f>#REF!</f>
        <v>#REF!</v>
      </c>
      <c r="L37" s="138">
        <f>IF(ISERROR(H37*#REF!),0,H37*#REF!)</f>
        <v>0</v>
      </c>
    </row>
    <row r="38" spans="1:12" ht="18" customHeight="1">
      <c r="A38" s="131"/>
      <c r="B38" s="183"/>
      <c r="C38" s="173" t="s">
        <v>51</v>
      </c>
      <c r="D38" s="174" t="s">
        <v>51</v>
      </c>
      <c r="E38" s="175" t="s">
        <v>51</v>
      </c>
      <c r="F38" s="176" t="s">
        <v>51</v>
      </c>
      <c r="G38" s="177" t="s">
        <v>51</v>
      </c>
      <c r="H38" s="178" t="str">
        <f>IF(ISERROR(E38*F38),"",(E38*F38)-G38*E38*F38)</f>
        <v/>
      </c>
      <c r="I38" s="231"/>
      <c r="K38" s="100" t="e">
        <f>#REF!</f>
        <v>#REF!</v>
      </c>
      <c r="L38" s="138">
        <f>IF(ISERROR(H38*#REF!),0,H38*#REF!)</f>
        <v>0</v>
      </c>
    </row>
    <row r="39" spans="1:12" ht="18" customHeight="1">
      <c r="A39" s="131"/>
      <c r="B39" s="183"/>
      <c r="C39" s="173" t="s">
        <v>51</v>
      </c>
      <c r="D39" s="174" t="s">
        <v>51</v>
      </c>
      <c r="E39" s="175" t="s">
        <v>51</v>
      </c>
      <c r="F39" s="176" t="s">
        <v>51</v>
      </c>
      <c r="G39" s="177" t="s">
        <v>51</v>
      </c>
      <c r="H39" s="178" t="str">
        <f>IF(ISERROR(E39*F39),"",(E39*F39)-G39*E39*F39)</f>
        <v/>
      </c>
      <c r="I39" s="231"/>
      <c r="K39" s="100" t="e">
        <f>#REF!</f>
        <v>#REF!</v>
      </c>
      <c r="L39" s="138">
        <f>IF(ISERROR(H39*#REF!),0,H39*#REF!)</f>
        <v>0</v>
      </c>
    </row>
    <row r="40" spans="1:12" ht="18" customHeight="1">
      <c r="A40" s="131"/>
      <c r="B40" s="183"/>
      <c r="C40" s="179" t="s">
        <v>80</v>
      </c>
      <c r="D40" s="180">
        <f>G6</f>
        <v>0</v>
      </c>
      <c r="E40" s="175" t="s">
        <v>51</v>
      </c>
      <c r="F40" s="272" t="s">
        <v>95</v>
      </c>
      <c r="G40" s="273" t="s">
        <v>81</v>
      </c>
      <c r="H40" s="274">
        <f>SUM(H22:H37)</f>
        <v>200</v>
      </c>
      <c r="I40" s="231"/>
      <c r="K40" s="100" t="e">
        <f>#REF!</f>
        <v>#REF!</v>
      </c>
      <c r="L40" s="138">
        <f>IF(ISERROR(#REF!*#REF!),0,#REF!*#REF!)</f>
        <v>0</v>
      </c>
    </row>
    <row r="41" spans="1:12" ht="18" customHeight="1" thickBot="1">
      <c r="A41" s="131"/>
      <c r="B41" s="183"/>
      <c r="C41" s="179"/>
      <c r="D41" s="184"/>
      <c r="E41" s="175" t="s">
        <v>51</v>
      </c>
      <c r="F41" s="120"/>
      <c r="G41" s="275"/>
      <c r="H41" s="276"/>
      <c r="I41" s="231"/>
      <c r="K41" s="100" t="e">
        <f>#REF!</f>
        <v>#REF!</v>
      </c>
      <c r="L41" s="138">
        <f>IF(ISERROR(#REF!*#REF!),0,#REF!*#REF!)</f>
        <v>0</v>
      </c>
    </row>
    <row r="42" spans="1:12" ht="18" customHeight="1" thickTop="1" thickBot="1">
      <c r="A42" s="131"/>
      <c r="B42" s="183"/>
      <c r="C42" s="179" t="s">
        <v>82</v>
      </c>
      <c r="D42" s="174" t="str">
        <f>'MINI BAIN'!H30</f>
        <v>VIREMENT/PAYPAL  / CHEQUE</v>
      </c>
      <c r="E42" s="175" t="s">
        <v>51</v>
      </c>
      <c r="F42" s="187" t="s">
        <v>84</v>
      </c>
      <c r="G42" s="188"/>
      <c r="H42" s="277">
        <f>H40</f>
        <v>200</v>
      </c>
      <c r="I42" s="231"/>
      <c r="K42" s="100" t="e">
        <f>#REF!</f>
        <v>#REF!</v>
      </c>
      <c r="L42" s="138">
        <f>IF(ISERROR(#REF!*#REF!),0,#REF!*#REF!)</f>
        <v>0</v>
      </c>
    </row>
    <row r="43" spans="1:12" ht="18" customHeight="1" thickTop="1">
      <c r="A43" s="131"/>
      <c r="B43" s="183"/>
      <c r="C43" s="190" t="s">
        <v>85</v>
      </c>
      <c r="D43" s="191"/>
      <c r="E43" s="175" t="s">
        <v>51</v>
      </c>
      <c r="F43" s="176" t="s">
        <v>51</v>
      </c>
      <c r="G43" s="177" t="s">
        <v>51</v>
      </c>
      <c r="H43" s="178" t="str">
        <f>IF(ISERROR(E43*F43),"",(E43*F43)-G43*E43*F43)</f>
        <v/>
      </c>
      <c r="I43" s="231"/>
      <c r="J43" s="120"/>
      <c r="K43" s="100" t="e">
        <f>#REF!</f>
        <v>#REF!</v>
      </c>
      <c r="L43" s="138">
        <f>IF(ISERROR(#REF!*#REF!),0,#REF!*#REF!)</f>
        <v>0</v>
      </c>
    </row>
    <row r="44" spans="1:12" ht="18" customHeight="1">
      <c r="A44" s="131"/>
      <c r="B44" s="183"/>
      <c r="C44" s="173" t="s">
        <v>51</v>
      </c>
      <c r="D44" s="120"/>
      <c r="E44" s="175" t="s">
        <v>51</v>
      </c>
      <c r="F44" s="176" t="s">
        <v>51</v>
      </c>
      <c r="G44" s="177" t="s">
        <v>51</v>
      </c>
      <c r="H44" s="178" t="str">
        <f>IF(ISERROR(E44*F44),"",(E44*F44)-G44*E44*F44)</f>
        <v/>
      </c>
      <c r="I44" s="231"/>
      <c r="K44" s="100" t="e">
        <f>#REF!</f>
        <v>#REF!</v>
      </c>
      <c r="L44" s="138">
        <f>IF(ISERROR(#REF!*#REF!),0,#REF!*#REF!)</f>
        <v>0</v>
      </c>
    </row>
    <row r="45" spans="1:12" ht="18" customHeight="1">
      <c r="A45" s="131"/>
      <c r="B45" s="183"/>
      <c r="C45" s="503" t="s">
        <v>87</v>
      </c>
      <c r="D45" s="503"/>
      <c r="E45" s="503"/>
      <c r="F45" s="503"/>
      <c r="G45" s="503"/>
      <c r="H45" s="503"/>
      <c r="I45" s="231"/>
      <c r="K45" s="100" t="e">
        <f>#REF!</f>
        <v>#REF!</v>
      </c>
      <c r="L45" s="138">
        <f>IF(ISERROR(H43*#REF!),0,H43*#REF!)</f>
        <v>0</v>
      </c>
    </row>
    <row r="46" spans="1:12" ht="18" customHeight="1">
      <c r="A46" s="131"/>
      <c r="B46" s="183"/>
      <c r="C46" s="581" t="s">
        <v>253</v>
      </c>
      <c r="D46" s="581"/>
      <c r="E46" s="581"/>
      <c r="F46" s="581"/>
      <c r="G46" s="581"/>
      <c r="H46" s="178">
        <f>IF(ISERROR(E46*F46),"",(E46*F46)-G46*E46*F46)</f>
        <v>0</v>
      </c>
      <c r="I46" s="231"/>
      <c r="K46" s="100" t="e">
        <f>#REF!</f>
        <v>#REF!</v>
      </c>
      <c r="L46" s="138">
        <f>IF(ISERROR(H44*#REF!),0,H44*#REF!)</f>
        <v>0</v>
      </c>
    </row>
    <row r="47" spans="1:12" ht="18" customHeight="1">
      <c r="A47" s="131"/>
      <c r="B47" s="183"/>
      <c r="C47" s="120"/>
      <c r="D47" s="120"/>
      <c r="E47" s="120"/>
      <c r="F47" s="120"/>
      <c r="G47" s="120"/>
      <c r="H47" s="120"/>
      <c r="I47" s="231"/>
      <c r="K47" s="100" t="e">
        <f>#REF!</f>
        <v>#REF!</v>
      </c>
      <c r="L47" s="138">
        <f>IF(ISERROR(#REF!*#REF!),0,#REF!*#REF!)</f>
        <v>0</v>
      </c>
    </row>
    <row r="48" spans="1:12" ht="18" customHeight="1">
      <c r="A48" s="131"/>
      <c r="B48" s="183"/>
      <c r="C48" s="503"/>
      <c r="D48" s="503"/>
      <c r="E48" s="503"/>
      <c r="F48" s="503"/>
      <c r="G48" s="503"/>
      <c r="H48" s="503"/>
      <c r="I48" s="231"/>
      <c r="K48" s="100" t="e">
        <f>#REF!</f>
        <v>#REF!</v>
      </c>
      <c r="L48" s="138">
        <f>IF(ISERROR(H46*#REF!),0,H46*#REF!)</f>
        <v>0</v>
      </c>
    </row>
    <row r="49" spans="1:12" ht="18" customHeight="1">
      <c r="A49" s="131"/>
      <c r="B49" s="183"/>
      <c r="C49" s="120"/>
      <c r="D49" s="120"/>
      <c r="E49" s="120"/>
      <c r="F49" s="120"/>
      <c r="G49" s="120"/>
      <c r="H49" s="120"/>
      <c r="I49" s="231"/>
      <c r="K49" s="100" t="e">
        <f>#REF!</f>
        <v>#REF!</v>
      </c>
      <c r="L49" s="138">
        <f>IF(ISERROR(#REF!*#REF!),0,#REF!*#REF!)</f>
        <v>0</v>
      </c>
    </row>
    <row r="50" spans="1:12" ht="18" customHeight="1">
      <c r="A50" s="131"/>
      <c r="B50" s="183"/>
      <c r="C50" s="120"/>
      <c r="D50" s="192" t="s">
        <v>88</v>
      </c>
      <c r="E50" s="120"/>
      <c r="F50" s="120"/>
      <c r="G50" s="120"/>
      <c r="H50" s="120"/>
      <c r="I50" s="231"/>
      <c r="K50" s="100" t="e">
        <f>#REF!</f>
        <v>#REF!</v>
      </c>
      <c r="L50" s="138">
        <f>IF(ISERROR(H48*#REF!),0,H48*#REF!)</f>
        <v>0</v>
      </c>
    </row>
    <row r="51" spans="1:12" ht="18" customHeight="1">
      <c r="A51" s="131"/>
      <c r="B51" s="183"/>
      <c r="C51" s="120"/>
      <c r="D51" s="120"/>
      <c r="E51" s="120"/>
      <c r="F51" s="120"/>
      <c r="G51" s="120"/>
      <c r="H51" s="120"/>
      <c r="I51" s="231"/>
      <c r="K51" s="100" t="e">
        <f>#REF!</f>
        <v>#REF!</v>
      </c>
      <c r="L51" s="138">
        <f>IF(ISERROR(H45*#REF!),0,H45*#REF!)</f>
        <v>0</v>
      </c>
    </row>
    <row r="52" spans="1:12" ht="18" customHeight="1">
      <c r="A52" s="193"/>
      <c r="B52" s="183"/>
      <c r="C52" s="173" t="s">
        <v>51</v>
      </c>
      <c r="D52" s="174" t="s">
        <v>51</v>
      </c>
      <c r="E52" s="175" t="s">
        <v>51</v>
      </c>
      <c r="F52" s="176" t="s">
        <v>51</v>
      </c>
      <c r="G52" s="177" t="s">
        <v>51</v>
      </c>
      <c r="H52" s="178" t="str">
        <f>IF(ISERROR(E52*F52),"",(E52*F52)-G52*E52*F52)</f>
        <v/>
      </c>
      <c r="I52" s="231"/>
      <c r="K52" s="100" t="e">
        <f>#REF!</f>
        <v>#REF!</v>
      </c>
      <c r="L52" s="138">
        <f>IF(ISERROR(H52*#REF!),0,H52*#REF!)</f>
        <v>0</v>
      </c>
    </row>
    <row r="53" spans="1:12">
      <c r="B53" s="183"/>
      <c r="C53" s="194"/>
      <c r="D53" s="194"/>
      <c r="E53" s="191"/>
      <c r="F53" s="120"/>
      <c r="G53" s="191"/>
      <c r="H53" s="191"/>
      <c r="I53" s="231"/>
      <c r="L53" s="195">
        <f>SUM(L22:L52)</f>
        <v>0</v>
      </c>
    </row>
    <row r="54" spans="1:12" ht="17.25" customHeight="1">
      <c r="B54" s="183"/>
      <c r="C54" s="120"/>
      <c r="D54" s="120"/>
      <c r="E54" s="120"/>
      <c r="F54" s="120"/>
      <c r="G54" s="120"/>
      <c r="H54" s="120"/>
      <c r="I54" s="231"/>
    </row>
    <row r="55" spans="1:12" ht="7.5" customHeight="1">
      <c r="B55" s="183"/>
      <c r="C55" s="120"/>
      <c r="D55" s="120"/>
      <c r="E55" s="120"/>
      <c r="F55" s="120"/>
      <c r="G55" s="120"/>
      <c r="H55" s="120"/>
      <c r="I55" s="231"/>
    </row>
    <row r="56" spans="1:12" ht="36" customHeight="1">
      <c r="B56" s="183"/>
      <c r="C56" s="120"/>
      <c r="D56" s="120"/>
      <c r="E56" s="278"/>
      <c r="F56" s="120"/>
      <c r="G56" s="120"/>
      <c r="H56" s="120"/>
      <c r="I56" s="231"/>
    </row>
    <row r="57" spans="1:12" ht="21.75" hidden="1" customHeight="1">
      <c r="B57" s="183"/>
      <c r="C57" s="120"/>
      <c r="D57" s="120" t="s">
        <v>89</v>
      </c>
      <c r="E57" s="197"/>
      <c r="F57" s="120"/>
      <c r="G57" s="120"/>
      <c r="H57" s="120"/>
      <c r="I57" s="231"/>
    </row>
    <row r="58" spans="1:12" ht="15.6" hidden="1">
      <c r="B58" s="183"/>
      <c r="C58" s="120"/>
      <c r="D58" s="120" t="s">
        <v>90</v>
      </c>
      <c r="E58" s="197"/>
      <c r="F58" s="120"/>
      <c r="G58" s="198"/>
      <c r="H58" s="200"/>
      <c r="I58" s="231"/>
    </row>
    <row r="59" spans="1:12" ht="15.6" hidden="1">
      <c r="B59" s="183"/>
      <c r="C59" s="120"/>
      <c r="D59" s="120" t="s">
        <v>57</v>
      </c>
      <c r="E59" s="197"/>
      <c r="F59" s="120"/>
      <c r="G59" s="198"/>
      <c r="H59" s="200"/>
      <c r="I59" s="231"/>
    </row>
    <row r="60" spans="1:12" ht="15.6" hidden="1">
      <c r="B60" s="183"/>
      <c r="C60" s="120"/>
      <c r="D60" s="120" t="s">
        <v>83</v>
      </c>
      <c r="E60" s="197"/>
      <c r="F60" s="120"/>
      <c r="G60" s="198"/>
      <c r="H60" s="200"/>
      <c r="I60" s="231"/>
    </row>
    <row r="61" spans="1:12" ht="12" customHeight="1">
      <c r="B61" s="183"/>
      <c r="C61" s="120"/>
      <c r="D61" s="120"/>
      <c r="E61" s="120"/>
      <c r="F61" s="120"/>
      <c r="G61" s="120"/>
      <c r="H61" s="201"/>
      <c r="I61" s="231"/>
    </row>
    <row r="62" spans="1:12">
      <c r="B62" s="183"/>
      <c r="C62" s="190"/>
      <c r="D62" s="120"/>
      <c r="E62" s="120"/>
      <c r="F62" s="202"/>
      <c r="G62" s="203"/>
      <c r="H62" s="201"/>
      <c r="I62" s="231"/>
    </row>
    <row r="63" spans="1:12">
      <c r="B63" s="183"/>
      <c r="C63" s="190"/>
      <c r="D63" s="120"/>
      <c r="E63" s="120"/>
      <c r="F63" s="202"/>
      <c r="G63" s="203"/>
      <c r="H63" s="191"/>
      <c r="I63" s="231"/>
    </row>
    <row r="64" spans="1:12">
      <c r="B64" s="183"/>
      <c r="C64" s="190"/>
      <c r="D64" s="120"/>
      <c r="E64" s="120"/>
      <c r="F64" s="202"/>
      <c r="G64" s="204"/>
      <c r="H64" s="191"/>
      <c r="I64" s="231"/>
    </row>
    <row r="65" spans="2:9">
      <c r="B65" s="183"/>
      <c r="C65" s="279" t="s">
        <v>96</v>
      </c>
      <c r="D65" s="280"/>
      <c r="E65" s="280"/>
      <c r="F65" s="280"/>
      <c r="G65" s="280"/>
      <c r="H65" s="280"/>
      <c r="I65" s="231"/>
    </row>
    <row r="66" spans="2:9" ht="15" thickBot="1">
      <c r="B66" s="281"/>
      <c r="C66" s="282"/>
      <c r="D66" s="282"/>
      <c r="E66" s="282"/>
      <c r="F66" s="282"/>
      <c r="G66" s="282"/>
      <c r="H66" s="282"/>
      <c r="I66" s="283"/>
    </row>
    <row r="67" spans="2:9" ht="15" thickTop="1">
      <c r="H67" s="120"/>
    </row>
    <row r="69" spans="2:9">
      <c r="C69" s="211"/>
      <c r="D69" s="211"/>
      <c r="F69" s="211"/>
      <c r="G69" s="212"/>
    </row>
    <row r="71" spans="2:9" ht="18">
      <c r="C71" s="213"/>
    </row>
  </sheetData>
  <mergeCells count="35">
    <mergeCell ref="H23:H25"/>
    <mergeCell ref="H32:H34"/>
    <mergeCell ref="D26:D28"/>
    <mergeCell ref="C23:C25"/>
    <mergeCell ref="E23:E25"/>
    <mergeCell ref="F23:F25"/>
    <mergeCell ref="E32:E34"/>
    <mergeCell ref="F32:F34"/>
    <mergeCell ref="G32:G34"/>
    <mergeCell ref="G23:G25"/>
    <mergeCell ref="E26:E28"/>
    <mergeCell ref="F26:F28"/>
    <mergeCell ref="G26:G28"/>
    <mergeCell ref="D2:F2"/>
    <mergeCell ref="D4:E4"/>
    <mergeCell ref="F4:H4"/>
    <mergeCell ref="G12:H12"/>
    <mergeCell ref="G13:H13"/>
    <mergeCell ref="F11:H11"/>
    <mergeCell ref="C48:H48"/>
    <mergeCell ref="G14:H14"/>
    <mergeCell ref="G15:H15"/>
    <mergeCell ref="D24:D25"/>
    <mergeCell ref="H26:H28"/>
    <mergeCell ref="H29:H31"/>
    <mergeCell ref="C45:H45"/>
    <mergeCell ref="C29:C31"/>
    <mergeCell ref="E29:E31"/>
    <mergeCell ref="F29:F31"/>
    <mergeCell ref="G29:G31"/>
    <mergeCell ref="D30:D31"/>
    <mergeCell ref="C26:C28"/>
    <mergeCell ref="C46:G46"/>
    <mergeCell ref="C32:C34"/>
    <mergeCell ref="D32:D34"/>
  </mergeCells>
  <hyperlinks>
    <hyperlink ref="D15" r:id="rId1"/>
    <hyperlink ref="D14" r:id="rId2"/>
  </hyperlinks>
  <printOptions horizontalCentered="1" verticalCentered="1"/>
  <pageMargins left="0.31496062992125984" right="0.31496062992125984" top="0.35433070866141736" bottom="0.35433070866141736" header="0.31496062992125984" footer="0.31496062992125984"/>
  <pageSetup paperSize="9" scale="75" orientation="portrait" r:id="rId3"/>
  <drawing r:id="rId4"/>
</worksheet>
</file>

<file path=xl/worksheets/sheet8.xml><?xml version="1.0" encoding="utf-8"?>
<worksheet xmlns="http://schemas.openxmlformats.org/spreadsheetml/2006/main" xmlns:r="http://schemas.openxmlformats.org/officeDocument/2006/relationships">
  <dimension ref="A1"/>
  <sheetViews>
    <sheetView showGridLines="0" showRowColHeaders="0" workbookViewId="0">
      <selection activeCell="I25" sqref="I25"/>
    </sheetView>
  </sheetViews>
  <sheetFormatPr baseColWidth="10" defaultColWidth="11.44140625" defaultRowHeight="14.4"/>
  <cols>
    <col min="1" max="16384" width="11.44140625" style="56"/>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rgb="FF00B050"/>
  </sheetPr>
  <dimension ref="A1:R76"/>
  <sheetViews>
    <sheetView topLeftCell="A28" zoomScale="85" zoomScaleNormal="85" workbookViewId="0">
      <selection activeCell="B58" sqref="B58"/>
    </sheetView>
  </sheetViews>
  <sheetFormatPr baseColWidth="10" defaultRowHeight="14.4"/>
  <cols>
    <col min="1" max="1" width="18.21875" style="303" customWidth="1"/>
    <col min="2" max="2" width="56.5546875" style="303" customWidth="1"/>
    <col min="3" max="3" width="18.5546875" style="320" customWidth="1"/>
    <col min="4" max="4" width="48.21875" style="307" customWidth="1"/>
    <col min="5" max="5" width="1.21875" style="303" customWidth="1"/>
    <col min="6" max="6" width="14.5546875" style="287" customWidth="1"/>
    <col min="7" max="7" width="17.21875" style="288" customWidth="1"/>
    <col min="8" max="8" width="13.77734375" style="303" customWidth="1"/>
    <col min="9" max="16384" width="11.5546875" style="303"/>
  </cols>
  <sheetData>
    <row r="1" spans="1:18" ht="21">
      <c r="A1" s="304" t="s">
        <v>99</v>
      </c>
      <c r="C1" s="306"/>
      <c r="F1" s="308"/>
      <c r="G1" s="309"/>
    </row>
    <row r="2" spans="1:18" ht="18">
      <c r="A2" s="305"/>
      <c r="C2" s="306"/>
      <c r="F2" s="308"/>
      <c r="G2" s="309"/>
    </row>
    <row r="3" spans="1:18" ht="18">
      <c r="A3" s="305"/>
      <c r="C3" s="306"/>
      <c r="F3" s="308"/>
      <c r="G3" s="309"/>
    </row>
    <row r="4" spans="1:18" ht="18">
      <c r="A4" s="305"/>
      <c r="C4" s="306"/>
      <c r="F4" s="308"/>
      <c r="G4" s="309"/>
    </row>
    <row r="5" spans="1:18" ht="18">
      <c r="A5" s="310" t="s">
        <v>100</v>
      </c>
      <c r="C5" s="306"/>
      <c r="F5" s="597" t="s">
        <v>101</v>
      </c>
      <c r="G5" s="597"/>
    </row>
    <row r="6" spans="1:18">
      <c r="C6" s="306"/>
      <c r="F6" s="308"/>
      <c r="G6" s="309"/>
      <c r="P6" s="303" t="s">
        <v>49</v>
      </c>
      <c r="Q6" s="303" t="s">
        <v>49</v>
      </c>
      <c r="R6" s="303" t="s">
        <v>50</v>
      </c>
    </row>
    <row r="7" spans="1:18" ht="31.2">
      <c r="A7" s="311" t="s">
        <v>102</v>
      </c>
      <c r="B7" s="312" t="s">
        <v>72</v>
      </c>
      <c r="C7" s="313" t="s">
        <v>103</v>
      </c>
      <c r="D7" s="314" t="s">
        <v>104</v>
      </c>
      <c r="E7" s="315"/>
      <c r="F7" s="316" t="s">
        <v>105</v>
      </c>
      <c r="G7" s="317" t="s">
        <v>106</v>
      </c>
      <c r="Q7" s="329"/>
    </row>
    <row r="8" spans="1:18">
      <c r="A8" s="412" t="s">
        <v>107</v>
      </c>
      <c r="B8" s="332" t="s">
        <v>108</v>
      </c>
      <c r="C8" s="333">
        <v>180</v>
      </c>
      <c r="D8" s="334" t="s">
        <v>227</v>
      </c>
      <c r="F8" s="318"/>
      <c r="G8" s="319" t="str">
        <f t="shared" ref="G8:G48" si="0">IF(ISERROR(C8/F8),"",C8/F8)</f>
        <v/>
      </c>
      <c r="H8" s="318"/>
      <c r="R8" s="326">
        <v>43358</v>
      </c>
    </row>
    <row r="9" spans="1:18">
      <c r="A9" s="412" t="s">
        <v>59</v>
      </c>
      <c r="B9" s="332" t="s">
        <v>109</v>
      </c>
      <c r="C9" s="333">
        <v>230</v>
      </c>
      <c r="D9" s="334" t="s">
        <v>110</v>
      </c>
      <c r="F9" s="318"/>
      <c r="G9" s="319" t="str">
        <f t="shared" si="0"/>
        <v/>
      </c>
      <c r="H9" s="318"/>
      <c r="R9" s="326">
        <v>43358</v>
      </c>
    </row>
    <row r="10" spans="1:18">
      <c r="A10" s="412" t="s">
        <v>111</v>
      </c>
      <c r="B10" s="332" t="s">
        <v>112</v>
      </c>
      <c r="C10" s="333">
        <v>280</v>
      </c>
      <c r="D10" s="334" t="s">
        <v>344</v>
      </c>
      <c r="F10" s="318"/>
      <c r="G10" s="319" t="str">
        <f t="shared" si="0"/>
        <v/>
      </c>
      <c r="H10" s="318"/>
      <c r="R10" s="303" t="s">
        <v>57</v>
      </c>
    </row>
    <row r="11" spans="1:18">
      <c r="A11" s="413" t="s">
        <v>113</v>
      </c>
      <c r="B11" s="337" t="s">
        <v>218</v>
      </c>
      <c r="C11" s="338">
        <v>95</v>
      </c>
      <c r="D11" s="339" t="s">
        <v>219</v>
      </c>
      <c r="F11" s="318"/>
      <c r="G11" s="319" t="str">
        <f t="shared" si="0"/>
        <v/>
      </c>
      <c r="H11" s="318"/>
      <c r="P11" s="303" t="s">
        <v>59</v>
      </c>
      <c r="Q11" s="303" t="s">
        <v>60</v>
      </c>
    </row>
    <row r="12" spans="1:18">
      <c r="A12" s="413" t="s">
        <v>115</v>
      </c>
      <c r="B12" s="337" t="s">
        <v>220</v>
      </c>
      <c r="C12" s="338">
        <v>120</v>
      </c>
      <c r="D12" s="339" t="s">
        <v>221</v>
      </c>
      <c r="F12" s="318"/>
      <c r="G12" s="319" t="str">
        <f t="shared" si="0"/>
        <v/>
      </c>
      <c r="H12" s="318"/>
      <c r="P12" s="330">
        <v>0</v>
      </c>
      <c r="Q12" s="330">
        <v>0.25</v>
      </c>
    </row>
    <row r="13" spans="1:18">
      <c r="A13" s="413" t="s">
        <v>117</v>
      </c>
      <c r="B13" s="337" t="s">
        <v>222</v>
      </c>
      <c r="C13" s="338">
        <v>210</v>
      </c>
      <c r="D13" s="339" t="s">
        <v>223</v>
      </c>
      <c r="F13" s="318"/>
      <c r="G13" s="319" t="str">
        <f t="shared" si="0"/>
        <v/>
      </c>
      <c r="H13" s="318"/>
      <c r="P13" s="303">
        <f>VLOOKUP(P11,'[2]BASE PRODUITS'!A6:E691,3,0)</f>
        <v>200</v>
      </c>
      <c r="Q13" s="303">
        <f>VLOOKUP(Q11,'[2]BASE PRODUITS'!A6:E691,3,0)</f>
        <v>250</v>
      </c>
    </row>
    <row r="14" spans="1:18">
      <c r="A14" s="413" t="s">
        <v>119</v>
      </c>
      <c r="B14" s="340" t="s">
        <v>224</v>
      </c>
      <c r="C14" s="338">
        <v>260</v>
      </c>
      <c r="D14" s="339" t="s">
        <v>225</v>
      </c>
      <c r="F14" s="318"/>
      <c r="G14" s="319" t="str">
        <f t="shared" si="0"/>
        <v/>
      </c>
      <c r="H14" s="318"/>
      <c r="P14" s="327" t="s">
        <v>14</v>
      </c>
      <c r="Q14" s="303" t="s">
        <v>68</v>
      </c>
    </row>
    <row r="15" spans="1:18">
      <c r="A15" s="414" t="s">
        <v>121</v>
      </c>
      <c r="B15" s="341" t="s">
        <v>123</v>
      </c>
      <c r="C15" s="342">
        <v>230</v>
      </c>
      <c r="D15" s="343" t="s">
        <v>124</v>
      </c>
      <c r="F15" s="318"/>
      <c r="G15" s="319" t="str">
        <f t="shared" si="0"/>
        <v/>
      </c>
      <c r="H15" s="318"/>
    </row>
    <row r="16" spans="1:18">
      <c r="A16" s="414" t="s">
        <v>122</v>
      </c>
      <c r="B16" s="341" t="s">
        <v>125</v>
      </c>
      <c r="C16" s="342">
        <v>260</v>
      </c>
      <c r="D16" s="343" t="s">
        <v>126</v>
      </c>
      <c r="F16" s="318"/>
      <c r="G16" s="319" t="str">
        <f t="shared" si="0"/>
        <v/>
      </c>
      <c r="H16" s="318"/>
      <c r="P16" s="326">
        <v>43386</v>
      </c>
    </row>
    <row r="17" spans="1:8">
      <c r="A17" s="414" t="s">
        <v>60</v>
      </c>
      <c r="B17" s="341" t="s">
        <v>128</v>
      </c>
      <c r="C17" s="342">
        <v>330</v>
      </c>
      <c r="D17" s="343" t="s">
        <v>129</v>
      </c>
      <c r="F17" s="318"/>
      <c r="G17" s="319" t="str">
        <f t="shared" si="0"/>
        <v/>
      </c>
      <c r="H17" s="318"/>
    </row>
    <row r="18" spans="1:8">
      <c r="A18" s="415" t="s">
        <v>127</v>
      </c>
      <c r="B18" s="345" t="s">
        <v>133</v>
      </c>
      <c r="C18" s="346">
        <v>180</v>
      </c>
      <c r="D18" s="347" t="s">
        <v>134</v>
      </c>
      <c r="F18" s="318"/>
      <c r="G18" s="319" t="str">
        <f t="shared" si="0"/>
        <v/>
      </c>
      <c r="H18" s="318"/>
    </row>
    <row r="19" spans="1:8">
      <c r="A19" s="415" t="s">
        <v>130</v>
      </c>
      <c r="B19" s="345" t="s">
        <v>136</v>
      </c>
      <c r="C19" s="346">
        <v>230</v>
      </c>
      <c r="D19" s="347" t="s">
        <v>137</v>
      </c>
      <c r="F19" s="318"/>
      <c r="G19" s="319" t="str">
        <f t="shared" si="0"/>
        <v/>
      </c>
      <c r="H19" s="318"/>
    </row>
    <row r="20" spans="1:8">
      <c r="A20" s="415" t="s">
        <v>131</v>
      </c>
      <c r="B20" s="345" t="s">
        <v>139</v>
      </c>
      <c r="C20" s="346">
        <v>280</v>
      </c>
      <c r="D20" s="347" t="s">
        <v>140</v>
      </c>
      <c r="F20" s="318"/>
      <c r="G20" s="319" t="str">
        <f t="shared" si="0"/>
        <v/>
      </c>
      <c r="H20" s="318"/>
    </row>
    <row r="21" spans="1:8">
      <c r="A21" s="416" t="s">
        <v>132</v>
      </c>
      <c r="B21" s="348" t="s">
        <v>148</v>
      </c>
      <c r="C21" s="349">
        <v>180</v>
      </c>
      <c r="D21" s="350" t="s">
        <v>116</v>
      </c>
      <c r="F21" s="318"/>
      <c r="G21" s="319" t="str">
        <f t="shared" si="0"/>
        <v/>
      </c>
      <c r="H21" s="318"/>
    </row>
    <row r="22" spans="1:8">
      <c r="A22" s="416" t="s">
        <v>135</v>
      </c>
      <c r="B22" s="348" t="s">
        <v>150</v>
      </c>
      <c r="C22" s="349">
        <v>230</v>
      </c>
      <c r="D22" s="350" t="s">
        <v>118</v>
      </c>
      <c r="F22" s="318"/>
      <c r="G22" s="319" t="str">
        <f t="shared" si="0"/>
        <v/>
      </c>
      <c r="H22" s="318"/>
    </row>
    <row r="23" spans="1:8">
      <c r="A23" s="416" t="s">
        <v>138</v>
      </c>
      <c r="B23" s="348" t="s">
        <v>152</v>
      </c>
      <c r="C23" s="349">
        <v>280</v>
      </c>
      <c r="D23" s="350" t="s">
        <v>120</v>
      </c>
      <c r="F23" s="318"/>
      <c r="G23" s="319" t="str">
        <f t="shared" si="0"/>
        <v/>
      </c>
      <c r="H23" s="318"/>
    </row>
    <row r="24" spans="1:8">
      <c r="A24" s="413" t="s">
        <v>141</v>
      </c>
      <c r="B24" s="337" t="s">
        <v>226</v>
      </c>
      <c r="C24" s="351">
        <v>210</v>
      </c>
      <c r="D24" s="339" t="s">
        <v>227</v>
      </c>
      <c r="F24" s="318"/>
      <c r="G24" s="319" t="str">
        <f t="shared" si="0"/>
        <v/>
      </c>
      <c r="H24" s="318"/>
    </row>
    <row r="25" spans="1:8">
      <c r="A25" s="413" t="s">
        <v>142</v>
      </c>
      <c r="B25" s="352" t="s">
        <v>229</v>
      </c>
      <c r="C25" s="353">
        <v>260</v>
      </c>
      <c r="D25" s="354" t="s">
        <v>230</v>
      </c>
      <c r="F25" s="318"/>
      <c r="G25" s="319" t="str">
        <f t="shared" si="0"/>
        <v/>
      </c>
      <c r="H25" s="318"/>
    </row>
    <row r="26" spans="1:8">
      <c r="A26" s="413" t="s">
        <v>145</v>
      </c>
      <c r="B26" s="352" t="s">
        <v>232</v>
      </c>
      <c r="C26" s="353">
        <v>310</v>
      </c>
      <c r="D26" s="354" t="s">
        <v>233</v>
      </c>
      <c r="F26" s="318"/>
      <c r="G26" s="319" t="str">
        <f t="shared" si="0"/>
        <v/>
      </c>
      <c r="H26" s="318"/>
    </row>
    <row r="27" spans="1:8">
      <c r="A27" s="417" t="s">
        <v>234</v>
      </c>
      <c r="B27" s="418" t="s">
        <v>271</v>
      </c>
      <c r="C27" s="419">
        <v>250</v>
      </c>
      <c r="D27" s="420" t="s">
        <v>272</v>
      </c>
      <c r="F27" s="318"/>
      <c r="G27" s="319" t="str">
        <f t="shared" si="0"/>
        <v/>
      </c>
      <c r="H27" s="318"/>
    </row>
    <row r="28" spans="1:8">
      <c r="A28" s="421" t="s">
        <v>147</v>
      </c>
      <c r="B28" s="383" t="s">
        <v>257</v>
      </c>
      <c r="C28" s="384">
        <v>210</v>
      </c>
      <c r="D28" s="385" t="s">
        <v>258</v>
      </c>
      <c r="F28" s="318"/>
      <c r="G28" s="319" t="str">
        <f t="shared" si="0"/>
        <v/>
      </c>
      <c r="H28" s="318"/>
    </row>
    <row r="29" spans="1:8">
      <c r="A29" s="421" t="s">
        <v>149</v>
      </c>
      <c r="B29" s="383" t="s">
        <v>259</v>
      </c>
      <c r="C29" s="384">
        <v>260</v>
      </c>
      <c r="D29" s="385" t="s">
        <v>260</v>
      </c>
      <c r="F29" s="318"/>
      <c r="G29" s="319" t="str">
        <f t="shared" si="0"/>
        <v/>
      </c>
      <c r="H29" s="318"/>
    </row>
    <row r="30" spans="1:8">
      <c r="A30" s="414" t="s">
        <v>151</v>
      </c>
      <c r="B30" s="341" t="s">
        <v>261</v>
      </c>
      <c r="C30" s="342">
        <v>100</v>
      </c>
      <c r="D30" s="343" t="s">
        <v>262</v>
      </c>
      <c r="F30" s="318"/>
      <c r="G30" s="319" t="str">
        <f t="shared" si="0"/>
        <v/>
      </c>
      <c r="H30" s="318"/>
    </row>
    <row r="31" spans="1:8">
      <c r="A31" s="422" t="s">
        <v>153</v>
      </c>
      <c r="B31" s="380" t="s">
        <v>263</v>
      </c>
      <c r="C31" s="381">
        <v>150</v>
      </c>
      <c r="D31" s="382" t="s">
        <v>264</v>
      </c>
      <c r="F31" s="318"/>
      <c r="G31" s="319" t="str">
        <f t="shared" si="0"/>
        <v/>
      </c>
    </row>
    <row r="32" spans="1:8">
      <c r="A32" s="423" t="s">
        <v>154</v>
      </c>
      <c r="B32" s="424" t="s">
        <v>265</v>
      </c>
      <c r="C32" s="425">
        <v>180</v>
      </c>
      <c r="D32" s="426" t="s">
        <v>266</v>
      </c>
      <c r="F32" s="318"/>
      <c r="G32" s="319" t="str">
        <f t="shared" si="0"/>
        <v/>
      </c>
    </row>
    <row r="33" spans="1:7">
      <c r="A33" s="423" t="s">
        <v>155</v>
      </c>
      <c r="B33" s="424" t="s">
        <v>267</v>
      </c>
      <c r="C33" s="425">
        <v>230</v>
      </c>
      <c r="D33" s="426" t="s">
        <v>268</v>
      </c>
      <c r="F33" s="318"/>
      <c r="G33" s="319" t="str">
        <f t="shared" si="0"/>
        <v/>
      </c>
    </row>
    <row r="34" spans="1:7">
      <c r="A34" s="423" t="s">
        <v>156</v>
      </c>
      <c r="B34" s="424" t="s">
        <v>269</v>
      </c>
      <c r="C34" s="425">
        <v>280</v>
      </c>
      <c r="D34" s="426" t="s">
        <v>270</v>
      </c>
      <c r="F34" s="318"/>
      <c r="G34" s="319" t="str">
        <f t="shared" si="0"/>
        <v/>
      </c>
    </row>
    <row r="35" spans="1:7">
      <c r="A35" s="427" t="s">
        <v>157</v>
      </c>
      <c r="B35" s="322" t="s">
        <v>143</v>
      </c>
      <c r="C35" s="324">
        <v>150</v>
      </c>
      <c r="D35" s="323" t="s">
        <v>144</v>
      </c>
      <c r="F35" s="318"/>
      <c r="G35" s="319" t="str">
        <f t="shared" si="0"/>
        <v/>
      </c>
    </row>
    <row r="36" spans="1:7">
      <c r="A36" s="427" t="s">
        <v>158</v>
      </c>
      <c r="B36" s="322" t="s">
        <v>143</v>
      </c>
      <c r="C36" s="324">
        <v>100</v>
      </c>
      <c r="D36" s="323" t="s">
        <v>146</v>
      </c>
      <c r="F36" s="318"/>
      <c r="G36" s="319" t="str">
        <f t="shared" si="0"/>
        <v/>
      </c>
    </row>
    <row r="37" spans="1:7">
      <c r="A37" s="427" t="s">
        <v>159</v>
      </c>
      <c r="B37" s="322" t="s">
        <v>160</v>
      </c>
      <c r="C37" s="324">
        <v>10</v>
      </c>
      <c r="D37" s="323" t="s">
        <v>161</v>
      </c>
      <c r="F37" s="318"/>
      <c r="G37" s="319" t="str">
        <f t="shared" si="0"/>
        <v/>
      </c>
    </row>
    <row r="38" spans="1:7">
      <c r="A38" s="427" t="s">
        <v>162</v>
      </c>
      <c r="B38" s="322" t="s">
        <v>163</v>
      </c>
      <c r="C38" s="324">
        <v>40</v>
      </c>
      <c r="D38" s="323" t="s">
        <v>164</v>
      </c>
      <c r="F38" s="318"/>
      <c r="G38" s="319" t="str">
        <f t="shared" si="0"/>
        <v/>
      </c>
    </row>
    <row r="39" spans="1:7">
      <c r="A39" s="427" t="s">
        <v>165</v>
      </c>
      <c r="B39" s="322" t="s">
        <v>166</v>
      </c>
      <c r="C39" s="324">
        <v>80</v>
      </c>
      <c r="D39" s="323" t="s">
        <v>167</v>
      </c>
      <c r="F39" s="318"/>
      <c r="G39" s="319" t="str">
        <f t="shared" si="0"/>
        <v/>
      </c>
    </row>
    <row r="40" spans="1:7">
      <c r="A40" s="415" t="s">
        <v>168</v>
      </c>
      <c r="B40" s="355" t="s">
        <v>256</v>
      </c>
      <c r="C40" s="356"/>
      <c r="D40" s="357"/>
      <c r="F40" s="318"/>
      <c r="G40" s="319" t="str">
        <f t="shared" si="0"/>
        <v/>
      </c>
    </row>
    <row r="41" spans="1:7">
      <c r="A41" s="428" t="s">
        <v>169</v>
      </c>
      <c r="B41" s="344" t="s">
        <v>345</v>
      </c>
      <c r="C41" s="335">
        <v>0</v>
      </c>
      <c r="D41" s="336" t="s">
        <v>114</v>
      </c>
      <c r="F41" s="318"/>
      <c r="G41" s="319" t="str">
        <f t="shared" si="0"/>
        <v/>
      </c>
    </row>
    <row r="42" spans="1:7">
      <c r="A42" s="429" t="s">
        <v>94</v>
      </c>
      <c r="B42" s="430" t="s">
        <v>346</v>
      </c>
      <c r="C42" s="431"/>
      <c r="D42" s="432"/>
      <c r="F42" s="318"/>
      <c r="G42" s="319" t="str">
        <f t="shared" si="0"/>
        <v/>
      </c>
    </row>
    <row r="43" spans="1:7">
      <c r="A43" s="429" t="s">
        <v>171</v>
      </c>
      <c r="B43" s="430" t="s">
        <v>347</v>
      </c>
      <c r="C43" s="431"/>
      <c r="D43" s="432"/>
      <c r="F43" s="325" t="s">
        <v>172</v>
      </c>
      <c r="G43" s="319" t="str">
        <f t="shared" si="0"/>
        <v/>
      </c>
    </row>
    <row r="44" spans="1:7">
      <c r="A44" s="433" t="s">
        <v>173</v>
      </c>
      <c r="B44" s="434" t="s">
        <v>348</v>
      </c>
      <c r="C44" s="435"/>
      <c r="D44" s="436"/>
      <c r="F44" s="318"/>
      <c r="G44" s="319" t="str">
        <f t="shared" si="0"/>
        <v/>
      </c>
    </row>
    <row r="45" spans="1:7">
      <c r="A45" s="427" t="s">
        <v>174</v>
      </c>
      <c r="B45" s="329" t="s">
        <v>349</v>
      </c>
      <c r="C45" s="437">
        <v>0</v>
      </c>
      <c r="D45" s="438" t="s">
        <v>170</v>
      </c>
      <c r="F45" s="318"/>
      <c r="G45" s="319" t="str">
        <f t="shared" si="0"/>
        <v/>
      </c>
    </row>
    <row r="46" spans="1:7">
      <c r="A46" s="417" t="s">
        <v>79</v>
      </c>
      <c r="B46" s="418" t="s">
        <v>350</v>
      </c>
      <c r="C46" s="419">
        <v>180</v>
      </c>
      <c r="D46" s="420" t="s">
        <v>266</v>
      </c>
      <c r="F46" s="318"/>
      <c r="G46" s="319" t="str">
        <f t="shared" si="0"/>
        <v/>
      </c>
    </row>
    <row r="47" spans="1:7">
      <c r="A47" s="417" t="s">
        <v>175</v>
      </c>
      <c r="B47" s="418" t="s">
        <v>351</v>
      </c>
      <c r="C47" s="419">
        <v>230</v>
      </c>
      <c r="D47" s="420" t="s">
        <v>268</v>
      </c>
      <c r="F47" s="318"/>
      <c r="G47" s="319"/>
    </row>
    <row r="48" spans="1:7">
      <c r="A48" s="417" t="s">
        <v>228</v>
      </c>
      <c r="B48" s="418" t="s">
        <v>352</v>
      </c>
      <c r="C48" s="419">
        <v>280</v>
      </c>
      <c r="D48" s="420" t="s">
        <v>270</v>
      </c>
      <c r="F48" s="318"/>
      <c r="G48" s="319" t="str">
        <f t="shared" si="0"/>
        <v/>
      </c>
    </row>
    <row r="49" spans="1:6">
      <c r="A49" s="439" t="s">
        <v>231</v>
      </c>
      <c r="B49" s="440" t="s">
        <v>353</v>
      </c>
      <c r="C49" s="419">
        <v>75</v>
      </c>
      <c r="D49" s="420" t="s">
        <v>354</v>
      </c>
      <c r="E49" s="328"/>
      <c r="F49" s="331"/>
    </row>
    <row r="50" spans="1:6">
      <c r="A50" s="439" t="s">
        <v>235</v>
      </c>
      <c r="B50" s="440" t="s">
        <v>361</v>
      </c>
      <c r="C50" s="419">
        <v>75</v>
      </c>
      <c r="D50" s="420" t="s">
        <v>240</v>
      </c>
    </row>
    <row r="51" spans="1:6">
      <c r="A51" s="439" t="s">
        <v>236</v>
      </c>
      <c r="B51" s="440" t="s">
        <v>362</v>
      </c>
      <c r="C51" s="419">
        <v>100</v>
      </c>
      <c r="D51" s="420" t="s">
        <v>355</v>
      </c>
      <c r="E51" s="328"/>
      <c r="F51" s="331"/>
    </row>
    <row r="52" spans="1:6">
      <c r="A52" s="439" t="s">
        <v>237</v>
      </c>
      <c r="B52" s="440" t="s">
        <v>363</v>
      </c>
      <c r="C52" s="419">
        <v>125</v>
      </c>
      <c r="D52" s="420" t="s">
        <v>356</v>
      </c>
    </row>
    <row r="53" spans="1:6">
      <c r="A53" s="439" t="s">
        <v>238</v>
      </c>
      <c r="B53" s="440" t="s">
        <v>357</v>
      </c>
      <c r="C53" s="419">
        <v>75</v>
      </c>
      <c r="D53" s="420" t="s">
        <v>240</v>
      </c>
      <c r="E53" s="328"/>
      <c r="F53" s="331"/>
    </row>
    <row r="54" spans="1:6">
      <c r="A54" s="439" t="s">
        <v>239</v>
      </c>
      <c r="B54" s="440" t="s">
        <v>358</v>
      </c>
      <c r="C54" s="419">
        <v>100</v>
      </c>
      <c r="D54" s="420" t="s">
        <v>355</v>
      </c>
    </row>
    <row r="55" spans="1:6">
      <c r="A55" s="439" t="s">
        <v>241</v>
      </c>
      <c r="B55" s="440" t="s">
        <v>359</v>
      </c>
      <c r="C55" s="419">
        <v>125</v>
      </c>
      <c r="D55" s="420" t="s">
        <v>356</v>
      </c>
    </row>
    <row r="56" spans="1:6">
      <c r="A56" s="321"/>
      <c r="B56" s="329"/>
      <c r="C56" s="437"/>
      <c r="D56" s="438"/>
    </row>
    <row r="57" spans="1:6">
      <c r="A57" s="321"/>
      <c r="B57" s="329"/>
      <c r="C57" s="437"/>
      <c r="D57" s="438"/>
    </row>
    <row r="58" spans="1:6">
      <c r="A58" s="321"/>
      <c r="B58" s="329"/>
      <c r="C58" s="437"/>
      <c r="D58" s="438"/>
    </row>
    <row r="59" spans="1:6">
      <c r="A59" s="321"/>
      <c r="B59" s="329"/>
      <c r="C59" s="437"/>
      <c r="D59" s="438"/>
    </row>
    <row r="60" spans="1:6">
      <c r="A60" s="321"/>
      <c r="B60" s="329"/>
      <c r="C60" s="437"/>
      <c r="D60" s="438"/>
    </row>
    <row r="61" spans="1:6">
      <c r="A61" s="321"/>
      <c r="B61" s="329"/>
      <c r="C61" s="437"/>
      <c r="D61" s="438"/>
    </row>
    <row r="62" spans="1:6">
      <c r="A62" s="321"/>
      <c r="B62" s="329"/>
      <c r="C62" s="437"/>
      <c r="D62" s="438"/>
    </row>
    <row r="63" spans="1:6">
      <c r="A63" s="321"/>
      <c r="B63" s="329"/>
      <c r="C63" s="437"/>
      <c r="D63" s="438"/>
    </row>
    <row r="64" spans="1:6">
      <c r="A64" s="321"/>
      <c r="B64" s="329"/>
      <c r="C64" s="437"/>
      <c r="D64" s="438"/>
    </row>
    <row r="65" spans="1:4">
      <c r="A65" s="321"/>
      <c r="B65" s="329"/>
      <c r="C65" s="437"/>
      <c r="D65" s="438"/>
    </row>
    <row r="66" spans="1:4">
      <c r="A66" s="321"/>
      <c r="B66" s="329"/>
      <c r="C66" s="437"/>
      <c r="D66" s="438"/>
    </row>
    <row r="67" spans="1:4">
      <c r="A67" s="321"/>
      <c r="B67" s="322"/>
      <c r="C67" s="324"/>
      <c r="D67" s="323"/>
    </row>
    <row r="68" spans="1:4">
      <c r="A68" s="329"/>
      <c r="B68" s="329"/>
      <c r="C68" s="437"/>
      <c r="D68" s="438"/>
    </row>
    <row r="69" spans="1:4">
      <c r="A69" s="329"/>
      <c r="B69" s="329"/>
      <c r="C69" s="437"/>
      <c r="D69" s="438"/>
    </row>
    <row r="70" spans="1:4">
      <c r="A70" s="329"/>
      <c r="B70" s="329"/>
      <c r="C70" s="437"/>
      <c r="D70" s="438"/>
    </row>
    <row r="71" spans="1:4">
      <c r="A71" s="329"/>
      <c r="B71" s="329"/>
      <c r="C71" s="437"/>
      <c r="D71" s="438"/>
    </row>
    <row r="72" spans="1:4">
      <c r="A72" s="329"/>
      <c r="B72" s="329"/>
      <c r="C72" s="437"/>
      <c r="D72" s="438"/>
    </row>
    <row r="73" spans="1:4">
      <c r="A73" s="329"/>
      <c r="B73" s="329"/>
      <c r="C73" s="437"/>
      <c r="D73" s="438"/>
    </row>
    <row r="74" spans="1:4">
      <c r="A74" s="329"/>
      <c r="B74" s="329"/>
      <c r="C74" s="437"/>
      <c r="D74" s="438"/>
    </row>
    <row r="75" spans="1:4">
      <c r="A75" s="329"/>
      <c r="B75" s="329"/>
      <c r="C75" s="437"/>
      <c r="D75" s="438"/>
    </row>
    <row r="76" spans="1:4">
      <c r="A76" s="329"/>
      <c r="B76" s="329"/>
      <c r="C76" s="437"/>
      <c r="D76" s="438"/>
    </row>
  </sheetData>
  <mergeCells count="1">
    <mergeCell ref="F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MINI BAIN</vt:lpstr>
      <vt:lpstr>CGV</vt:lpstr>
      <vt:lpstr>DOSSIER</vt:lpstr>
      <vt:lpstr>CONTRAT</vt:lpstr>
      <vt:lpstr>ACCOMPTE</vt:lpstr>
      <vt:lpstr>AUTORISATION DE PUBLICATION</vt:lpstr>
      <vt:lpstr>FACTURE</vt:lpstr>
      <vt:lpstr>RAPPEL</vt:lpstr>
      <vt:lpstr>BASE PRODUITS</vt:lpstr>
      <vt:lpstr>DOSSIER!PA</vt:lpstr>
      <vt:lpstr>PA</vt:lpstr>
      <vt:lpstr>ACCOMPTE!Zone_d_impression</vt:lpstr>
      <vt:lpstr>'AUTORISATION DE PUBLICATION'!Zone_d_impression</vt:lpstr>
      <vt:lpstr>CGV!Zone_d_impression</vt:lpstr>
      <vt:lpstr>CONTRAT!Zone_d_impression</vt:lpstr>
      <vt:lpstr>DOSSIER!Zone_d_impression</vt:lpstr>
      <vt:lpstr>FACTURE!Zone_d_impression</vt:lpstr>
      <vt:lpstr>'MINI BAIN'!Zone_d_impression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dc:creator>
  <cp:lastModifiedBy>Céline Mahieu</cp:lastModifiedBy>
  <cp:lastPrinted>2023-07-30T14:53:21Z</cp:lastPrinted>
  <dcterms:created xsi:type="dcterms:W3CDTF">2020-04-16T07:45:16Z</dcterms:created>
  <dcterms:modified xsi:type="dcterms:W3CDTF">2024-07-03T13:14:41Z</dcterms:modified>
</cp:coreProperties>
</file>