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24" windowWidth="13308" windowHeight="10080" tabRatio="421"/>
  </bookViews>
  <sheets>
    <sheet name="FEMME" sheetId="1" r:id="rId1"/>
    <sheet name="DOSSIER" sheetId="9" state="hidden" r:id="rId2"/>
    <sheet name="CONTRAT" sheetId="3" state="hidden" r:id="rId3"/>
    <sheet name="ACCOMPTE" sheetId="4" state="hidden" r:id="rId4"/>
    <sheet name="CGV" sheetId="13" state="hidden" r:id="rId5"/>
    <sheet name="FACTURE" sheetId="5" state="hidden" r:id="rId6"/>
    <sheet name="AUTORISATION DE PUBLICATION" sheetId="12" state="hidden" r:id="rId7"/>
    <sheet name="RAPPEL" sheetId="10" state="hidden" r:id="rId8"/>
    <sheet name="BASE PRODUITS" sheetId="6" state="hidden" r:id="rId9"/>
  </sheets>
  <externalReferences>
    <externalReference r:id="rId10"/>
    <externalReference r:id="rId11"/>
    <externalReference r:id="rId12"/>
  </externalReferences>
  <definedNames>
    <definedName name="PA" localSheetId="1">DOSSIER!$A$2:$I$45</definedName>
    <definedName name="PA" localSheetId="7">#REF!</definedName>
    <definedName name="PA">FEMME!$A$2:$I$50</definedName>
    <definedName name="TotalDépensesMensuelles" localSheetId="3">SUM(#REF!)</definedName>
    <definedName name="TotalDépensesMensuelles" localSheetId="6">SUM(#REF!)</definedName>
    <definedName name="TotalDépensesMensuelles" localSheetId="8">SUM(#REF!)</definedName>
    <definedName name="TotalDépensesMensuelles" localSheetId="2">SUM(#REF!)</definedName>
    <definedName name="TotalDépensesMensuelles" localSheetId="1">SUM(#REF!)</definedName>
    <definedName name="TotalDépensesMensuelles" localSheetId="5">SUM(#REF!)</definedName>
    <definedName name="TotalDépensesMensuelles">SUM(#REF!)</definedName>
    <definedName name="TotalRevenusMensuels" localSheetId="3">SUM(#REF!)</definedName>
    <definedName name="TotalRevenusMensuels" localSheetId="6">SUM(#REF!)</definedName>
    <definedName name="TotalRevenusMensuels" localSheetId="8">SUM(#REF!)</definedName>
    <definedName name="TotalRevenusMensuels" localSheetId="2">SUM(#REF!)</definedName>
    <definedName name="TotalRevenusMensuels" localSheetId="1">SUM(#REF!)</definedName>
    <definedName name="TotalRevenusMensuels" localSheetId="5">SUM(#REF!)</definedName>
    <definedName name="TotalRevenusMensuels">SUM(#REF!)</definedName>
    <definedName name="Z_7CC668C6_3844_4CC0_92CD_1DDF109DC849_.wvu.PrintArea" localSheetId="1" hidden="1">DOSSIER!$A$1:$I$43</definedName>
    <definedName name="Z_7CC668C6_3844_4CC0_92CD_1DDF109DC849_.wvu.PrintArea" localSheetId="0" hidden="1">FEMME!$A$1:$I$50</definedName>
    <definedName name="_xlnm.Print_Area" localSheetId="3">ACCOMPTE!$A$1:$I$65</definedName>
    <definedName name="_xlnm.Print_Area" localSheetId="6">'AUTORISATION DE PUBLICATION'!$A$2:$I$42</definedName>
    <definedName name="_xlnm.Print_Area" localSheetId="4">CGV!$A$1:$C$114</definedName>
    <definedName name="_xlnm.Print_Area" localSheetId="2">CONTRAT!$A$1:$I$53</definedName>
    <definedName name="_xlnm.Print_Area" localSheetId="1">DOSSIER!$A$1:$K$58</definedName>
    <definedName name="_xlnm.Print_Area" localSheetId="5">FACTURE!$B$3:$I$66</definedName>
    <definedName name="_xlnm.Print_Area" localSheetId="0">FEMME!$A$1:$K$66</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F27" i="9"/>
  <c r="B38" i="12"/>
  <c r="D15"/>
  <c r="E11"/>
  <c r="E9"/>
  <c r="F10" i="4"/>
  <c r="F11" i="5" s="1"/>
  <c r="G14" i="4"/>
  <c r="G15" i="5" s="1"/>
  <c r="G13" i="4"/>
  <c r="G14" i="5" s="1"/>
  <c r="G12" i="4"/>
  <c r="G13" i="5" s="1"/>
  <c r="G11" i="4"/>
  <c r="G12" i="5" s="1"/>
  <c r="F56" i="9"/>
  <c r="E54"/>
  <c r="E52"/>
  <c r="F49"/>
  <c r="E49"/>
  <c r="I20" i="3" l="1"/>
  <c r="G48" i="6"/>
  <c r="G46"/>
  <c r="G45"/>
  <c r="G44"/>
  <c r="G43"/>
  <c r="G42"/>
  <c r="G41"/>
  <c r="G40"/>
  <c r="G39"/>
  <c r="G38"/>
  <c r="G37"/>
  <c r="G36"/>
  <c r="G35"/>
  <c r="G34"/>
  <c r="G33"/>
  <c r="G32"/>
  <c r="G31"/>
  <c r="G30"/>
  <c r="G29"/>
  <c r="G28"/>
  <c r="G27"/>
  <c r="G26"/>
  <c r="G25"/>
  <c r="G24"/>
  <c r="G23"/>
  <c r="G22"/>
  <c r="G21"/>
  <c r="G20"/>
  <c r="G19"/>
  <c r="G18"/>
  <c r="G17"/>
  <c r="G16"/>
  <c r="G15"/>
  <c r="G14"/>
  <c r="Q13"/>
  <c r="P13"/>
  <c r="G13"/>
  <c r="G12"/>
  <c r="G11"/>
  <c r="G10"/>
  <c r="G9"/>
  <c r="G8"/>
  <c r="I17" i="9"/>
  <c r="G22" i="3"/>
  <c r="C45" i="9"/>
  <c r="F17"/>
  <c r="G17"/>
  <c r="D17"/>
  <c r="D22" i="3"/>
  <c r="C24"/>
  <c r="D24" i="5"/>
  <c r="D23" i="4"/>
  <c r="D24"/>
  <c r="H16" i="5"/>
  <c r="D6"/>
  <c r="G6"/>
  <c r="D40" s="1"/>
  <c r="D5" i="4"/>
  <c r="H15"/>
  <c r="H25" i="9"/>
  <c r="E25"/>
  <c r="H23"/>
  <c r="G15"/>
  <c r="G19"/>
  <c r="D19"/>
  <c r="I15"/>
  <c r="F15"/>
  <c r="D15"/>
  <c r="H13"/>
  <c r="F13"/>
  <c r="D13"/>
  <c r="D11"/>
  <c r="D29" i="4"/>
  <c r="D28"/>
  <c r="D27"/>
  <c r="D26"/>
  <c r="D25"/>
  <c r="D22"/>
  <c r="D29" i="5"/>
  <c r="D30"/>
  <c r="D28"/>
  <c r="D27"/>
  <c r="D26"/>
  <c r="D23"/>
  <c r="D41" i="4"/>
  <c r="F8"/>
  <c r="D42" i="5"/>
  <c r="F9"/>
  <c r="K52"/>
  <c r="H52"/>
  <c r="L52" s="1"/>
  <c r="L51"/>
  <c r="K51"/>
  <c r="L50"/>
  <c r="K50"/>
  <c r="L49"/>
  <c r="K49"/>
  <c r="K48"/>
  <c r="L47"/>
  <c r="K47"/>
  <c r="K46"/>
  <c r="H46"/>
  <c r="L48" s="1"/>
  <c r="K45"/>
  <c r="L44"/>
  <c r="K44"/>
  <c r="H44"/>
  <c r="L46" s="1"/>
  <c r="L43"/>
  <c r="K43"/>
  <c r="H43"/>
  <c r="L45" s="1"/>
  <c r="L42"/>
  <c r="K42"/>
  <c r="L41"/>
  <c r="K41"/>
  <c r="L40"/>
  <c r="K40"/>
  <c r="K39"/>
  <c r="H39"/>
  <c r="L39"/>
  <c r="K38"/>
  <c r="H38"/>
  <c r="L38" s="1"/>
  <c r="K37"/>
  <c r="H37"/>
  <c r="L37" s="1"/>
  <c r="K36"/>
  <c r="H36"/>
  <c r="L36" s="1"/>
  <c r="K35"/>
  <c r="H35"/>
  <c r="L35" s="1"/>
  <c r="L34"/>
  <c r="K34"/>
  <c r="L33"/>
  <c r="K33"/>
  <c r="L32"/>
  <c r="K32"/>
  <c r="L31"/>
  <c r="K31"/>
  <c r="L30"/>
  <c r="K30"/>
  <c r="L29"/>
  <c r="K29"/>
  <c r="L28"/>
  <c r="K28"/>
  <c r="L27"/>
  <c r="K27"/>
  <c r="L26"/>
  <c r="K26"/>
  <c r="L25"/>
  <c r="K25"/>
  <c r="L24"/>
  <c r="K24"/>
  <c r="L23"/>
  <c r="K23"/>
  <c r="L22"/>
  <c r="K22"/>
  <c r="Q14"/>
  <c r="P14"/>
  <c r="K51" i="4"/>
  <c r="H51"/>
  <c r="L51" s="1"/>
  <c r="L50"/>
  <c r="K50"/>
  <c r="L49"/>
  <c r="K49"/>
  <c r="L48"/>
  <c r="K48"/>
  <c r="L47"/>
  <c r="K47"/>
  <c r="K46"/>
  <c r="K45"/>
  <c r="H45"/>
  <c r="K44"/>
  <c r="H44"/>
  <c r="L46" s="1"/>
  <c r="L43"/>
  <c r="K43"/>
  <c r="H43"/>
  <c r="L45" s="1"/>
  <c r="L42"/>
  <c r="K42"/>
  <c r="H42"/>
  <c r="L44" s="1"/>
  <c r="L41"/>
  <c r="K41"/>
  <c r="L40"/>
  <c r="K40"/>
  <c r="L39"/>
  <c r="K39"/>
  <c r="D39"/>
  <c r="K38"/>
  <c r="H38"/>
  <c r="L38" s="1"/>
  <c r="K37"/>
  <c r="H37"/>
  <c r="L37" s="1"/>
  <c r="L36"/>
  <c r="K36"/>
  <c r="H36"/>
  <c r="K35"/>
  <c r="H35"/>
  <c r="L35" s="1"/>
  <c r="K34"/>
  <c r="H34"/>
  <c r="L34"/>
  <c r="L33"/>
  <c r="K33"/>
  <c r="H33"/>
  <c r="K32"/>
  <c r="H32"/>
  <c r="L32" s="1"/>
  <c r="K31"/>
  <c r="H31"/>
  <c r="L31" s="1"/>
  <c r="L30"/>
  <c r="K30"/>
  <c r="L29"/>
  <c r="K29"/>
  <c r="L28"/>
  <c r="K28"/>
  <c r="L27"/>
  <c r="K27"/>
  <c r="L26"/>
  <c r="K26"/>
  <c r="L25"/>
  <c r="K25"/>
  <c r="L24"/>
  <c r="K24"/>
  <c r="L23"/>
  <c r="K23"/>
  <c r="K22"/>
  <c r="L22"/>
  <c r="L21"/>
  <c r="K21"/>
  <c r="Q13"/>
  <c r="P13"/>
  <c r="D11" i="3"/>
  <c r="E9"/>
  <c r="C42" s="1"/>
  <c r="B46" s="1"/>
  <c r="H24"/>
  <c r="E24"/>
  <c r="F13"/>
  <c r="D13"/>
  <c r="H20"/>
  <c r="G20"/>
  <c r="D20"/>
  <c r="G15" i="12" s="1"/>
  <c r="G18" i="3"/>
  <c r="D18"/>
  <c r="H40" i="5"/>
  <c r="H42" s="1"/>
  <c r="H39" i="4"/>
  <c r="H41" s="1"/>
  <c r="L52" l="1"/>
  <c r="L53" i="5"/>
</calcChain>
</file>

<file path=xl/sharedStrings.xml><?xml version="1.0" encoding="utf-8"?>
<sst xmlns="http://schemas.openxmlformats.org/spreadsheetml/2006/main" count="567" uniqueCount="373">
  <si>
    <t>Adresse:</t>
  </si>
  <si>
    <t>Type de séance:</t>
  </si>
  <si>
    <t>Mail:</t>
  </si>
  <si>
    <t>N° de téléphone</t>
  </si>
  <si>
    <t xml:space="preserve">Ville: </t>
  </si>
  <si>
    <t>Code postal:</t>
  </si>
  <si>
    <t>Mode paiement acompte 50 €</t>
  </si>
  <si>
    <t>Date convenue de la séance:</t>
  </si>
  <si>
    <t>Demande de paiement en plusieurs fois?</t>
  </si>
  <si>
    <t>livraison des photos après le dernier paiement</t>
  </si>
  <si>
    <t>(sans être mentionné)</t>
  </si>
  <si>
    <t>Autorisation de publication site et réseaux sociaux:</t>
  </si>
  <si>
    <t>2 photos offertes si OUI</t>
  </si>
  <si>
    <t>Comment m'avez-vous connu?</t>
  </si>
  <si>
    <t>Merci d'avoir le pris le temps de compléter le questionnaire.</t>
  </si>
  <si>
    <t>Mode de paiement du reste :</t>
  </si>
  <si>
    <t>GROSSESSE</t>
  </si>
  <si>
    <t>Age de la maman:</t>
  </si>
  <si>
    <t>la maman porte-t-elle des lunettes qu'elle souhaite garder?</t>
  </si>
  <si>
    <t>taille:</t>
  </si>
  <si>
    <t>ex: 1m75</t>
  </si>
  <si>
    <t>Une chose que je dois savoir sur vous ou bébé? (santé? Allergie?...)</t>
  </si>
  <si>
    <t>Heure:</t>
  </si>
  <si>
    <t>OUI/NON</t>
  </si>
  <si>
    <t>CHEQUE/VIREMENT/PAYPAL</t>
  </si>
  <si>
    <t>CHEQUE/VIREMENT/PAYPAL/ESPECES</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</si>
  <si>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</si>
  <si>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</si>
  <si>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</si>
  <si>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</si>
  <si>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</si>
  <si>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</si>
  <si>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</si>
  <si>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</si>
  <si>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</si>
  <si>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</si>
  <si>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</si>
  <si>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Le reste du paiement se fait le jour-même de la séance (acompte  déduit). En fonction de la formule choisie, vous recevrez le lien pour visionner et  choisir vos photos entre 10 et 15 jours après la séance.</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</si>
  <si>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</si>
  <si>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t>DROITS D'UTILISATION</t>
  </si>
  <si>
    <t>Si vous autorisez le photographe à publier les photos sur le site internet et les réseaux sociaux:</t>
  </si>
  <si>
    <r>
      <t xml:space="preserve">2 photos vous sont offertes. </t>
    </r>
    <r>
      <rPr>
        <sz val="10"/>
        <color indexed="8"/>
        <rFont val="Calibri"/>
        <family val="2"/>
      </rPr>
      <t>Une autorisation ou non de publication acommpagnera ce contrat.</t>
    </r>
  </si>
  <si>
    <t>PERSONNES PHOTOGRAPHIEES</t>
  </si>
  <si>
    <t>Personne 1:</t>
  </si>
  <si>
    <t>Noms et prénoms des clients</t>
  </si>
  <si>
    <t>Nom et prénom du photographe</t>
  </si>
  <si>
    <t>Signatures des clients</t>
  </si>
  <si>
    <t>Signature du photographe</t>
  </si>
  <si>
    <t>Ville;</t>
  </si>
  <si>
    <t>TARIF:</t>
  </si>
  <si>
    <t>ACOMPTE</t>
  </si>
  <si>
    <t>RESTE SEANCE</t>
  </si>
  <si>
    <t xml:space="preserve">     Acompte </t>
  </si>
  <si>
    <t xml:space="preserve"> C E L I N E   M A H I E U   P H O T O G R A P H I E </t>
  </si>
  <si>
    <t>Acompte:</t>
  </si>
  <si>
    <t>Date :</t>
  </si>
  <si>
    <t>C21</t>
  </si>
  <si>
    <t>C17</t>
  </si>
  <si>
    <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</si>
  <si>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</si>
  <si>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</si>
  <si>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</si>
  <si>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</si>
  <si>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</si>
  <si>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</si>
  <si>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</si>
  <si>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</si>
  <si>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</si>
  <si>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</si>
  <si>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</si>
  <si>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</si>
  <si>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</si>
  <si>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</si>
  <si>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</si>
  <si>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</si>
  <si>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</si>
  <si>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</si>
  <si>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</si>
  <si>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</si>
  <si>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</si>
  <si>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</si>
  <si>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</si>
  <si>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</si>
  <si>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</si>
  <si>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</si>
  <si>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</si>
  <si>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</si>
  <si>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</si>
  <si>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</si>
  <si>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</si>
  <si>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</si>
  <si>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Paiement à effectuer au plus tard le jour de la séance.</t>
  </si>
  <si>
    <t>Tout règlement effectué implique l'acceptation des CGV disponibles à l'envoi du contrat ou sur mon site internet.</t>
  </si>
  <si>
    <t>Merci pour votre confiance</t>
  </si>
  <si>
    <t>ESPECES</t>
  </si>
  <si>
    <t>PAYPAL</t>
  </si>
  <si>
    <t xml:space="preserve">      Facture</t>
  </si>
  <si>
    <t>Facture:</t>
  </si>
  <si>
    <t>P35</t>
  </si>
  <si>
    <t>RESTE</t>
  </si>
  <si>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</si>
  <si>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</si>
  <si>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</si>
  <si>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</si>
  <si>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</si>
  <si>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</si>
  <si>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</si>
  <si>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</si>
  <si>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</si>
  <si>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</si>
  <si>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</si>
  <si>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</si>
  <si>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</si>
  <si>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</si>
  <si>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</si>
  <si>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</si>
  <si>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</si>
  <si>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</si>
  <si>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</si>
  <si>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</si>
  <si>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</si>
  <si>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</si>
  <si>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</si>
  <si>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</si>
  <si>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</si>
  <si>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</si>
  <si>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</si>
  <si>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</si>
  <si>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</si>
  <si>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</si>
  <si>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</si>
  <si>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</si>
  <si>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</si>
  <si>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</si>
  <si>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OFFRE ENCORE UNE FOIS: (forfait plaisir ou intense)</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</si>
  <si>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</si>
  <si>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</si>
  <si>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</si>
  <si>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</si>
  <si>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</si>
  <si>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</si>
  <si>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</si>
  <si>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</si>
  <si>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</si>
  <si>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</si>
  <si>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</si>
  <si>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</si>
  <si>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</si>
  <si>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</si>
  <si>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</si>
  <si>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</si>
  <si>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</si>
  <si>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</si>
  <si>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</si>
  <si>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</si>
  <si>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</si>
  <si>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</si>
  <si>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</si>
  <si>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</si>
  <si>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</si>
  <si>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</si>
  <si>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</si>
  <si>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</si>
  <si>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</si>
  <si>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</si>
  <si>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</si>
  <si>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</si>
  <si>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</si>
  <si>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</si>
  <si>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</si>
  <si>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</si>
  <si>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</si>
  <si>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</si>
  <si>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</si>
  <si>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P36</t>
  </si>
  <si>
    <t>a deduire du CA</t>
  </si>
  <si>
    <t>Nom de la réservation:</t>
  </si>
  <si>
    <t>TYPE DE SEANCE RESERVEE</t>
  </si>
  <si>
    <t>Date:</t>
  </si>
  <si>
    <t>FORMULE</t>
  </si>
  <si>
    <t>NB:</t>
  </si>
  <si>
    <t>AUTORISATION PUBLI:</t>
  </si>
  <si>
    <t>MOYEN PAIEMENT ACOMPTE</t>
  </si>
  <si>
    <t>MOYEN RESTE JOUR J</t>
  </si>
  <si>
    <t>AVANT SEANCE</t>
  </si>
  <si>
    <t>APRES SEANCE</t>
  </si>
  <si>
    <t>QUESTIONNAIRE</t>
  </si>
  <si>
    <t xml:space="preserve">RESERVATION </t>
  </si>
  <si>
    <t>PHOTO</t>
  </si>
  <si>
    <t>CHOIX</t>
  </si>
  <si>
    <t>FACTURE</t>
  </si>
  <si>
    <t>PDF</t>
  </si>
  <si>
    <t>ENVOI</t>
  </si>
  <si>
    <t>RECEPTION</t>
  </si>
  <si>
    <t>JOUR J</t>
  </si>
  <si>
    <t>SHOOTING</t>
  </si>
  <si>
    <t>CONTRAT + CGV</t>
  </si>
  <si>
    <t>AUTO</t>
  </si>
  <si>
    <t>PAIEMENT</t>
  </si>
  <si>
    <t>SAUV</t>
  </si>
  <si>
    <t>TRI</t>
  </si>
  <si>
    <t>POST TRAIT</t>
  </si>
  <si>
    <t>MISE EN LIGNE GALERIE</t>
  </si>
  <si>
    <t>MERCI</t>
  </si>
  <si>
    <t>PARTAGE</t>
  </si>
  <si>
    <t>PUBLI</t>
  </si>
  <si>
    <t>RECAP</t>
  </si>
  <si>
    <t>ENVOI LIEN</t>
  </si>
  <si>
    <t>OUV TELEHARGEMENT</t>
  </si>
  <si>
    <t>PHOTOS SUP</t>
  </si>
  <si>
    <t>AVIS</t>
  </si>
  <si>
    <t>ENVOI DOCS</t>
  </si>
  <si>
    <t>FERM GAL</t>
  </si>
  <si>
    <t>DOCS A FAIRE</t>
  </si>
  <si>
    <t>CLASSER LES BESTE</t>
  </si>
  <si>
    <t>N° CLIENT</t>
  </si>
  <si>
    <t>N° FACT</t>
  </si>
  <si>
    <t>Notes:</t>
  </si>
  <si>
    <t>F00102</t>
  </si>
  <si>
    <t>C89</t>
  </si>
  <si>
    <t>Supplément bain de lait?</t>
  </si>
  <si>
    <t>Suplément Bain de lait?</t>
  </si>
  <si>
    <t>SUPPLEMENT BAIN DE LAIT</t>
  </si>
  <si>
    <t>5 PHOTOS solo</t>
  </si>
  <si>
    <t>10 PHOTOS duo</t>
  </si>
  <si>
    <t>SEANCE BAIN DE LAIT SOLO</t>
  </si>
  <si>
    <t>10 PHOTOS SOLO</t>
  </si>
  <si>
    <t>SEANCE BAIN DE LAIT DUO</t>
  </si>
  <si>
    <t>20 PHOTOS SOLO</t>
  </si>
  <si>
    <t>SMASH THE CAKE  PACK PETIT PRIX</t>
  </si>
  <si>
    <t>10 PHOTOS / 1H</t>
  </si>
  <si>
    <t>SMASH THE CAKE PACK PLAISIR</t>
  </si>
  <si>
    <t>20 PHOTOS /1H</t>
  </si>
  <si>
    <t>SMASH THE CAKE PACK INTENSE</t>
  </si>
  <si>
    <t>30 PHOTOS /1H30</t>
  </si>
  <si>
    <t>SUPPORTS?</t>
  </si>
  <si>
    <t>OPTION</t>
  </si>
  <si>
    <t>Option magazine</t>
  </si>
  <si>
    <t>OPTION MAGAZINE</t>
  </si>
  <si>
    <t>SUPPLEMENT BAIN E LAIT</t>
  </si>
  <si>
    <t>P20</t>
  </si>
  <si>
    <t>SUPPORT</t>
  </si>
  <si>
    <r>
      <t xml:space="preserve">Merci de remplir ce questionnaire, les réponses me permettront de préparer au mieux la séance pour la rendre inoubliable. Merci de de pas enregistrer ce document en pdf mais </t>
    </r>
    <r>
      <rPr>
        <b/>
        <i/>
        <u/>
        <sz val="9"/>
        <color indexed="8"/>
        <rFont val="Calibri"/>
        <family val="2"/>
      </rPr>
      <t xml:space="preserve">le laisser au même format. </t>
    </r>
    <r>
      <rPr>
        <b/>
        <i/>
        <sz val="9"/>
        <color indexed="8"/>
        <rFont val="Calibri"/>
        <family val="2"/>
      </rPr>
      <t>Me l'envoyer à celinemahieu@yahoo.fr</t>
    </r>
  </si>
  <si>
    <t>QUESTIONS PRISE DE VUE</t>
  </si>
  <si>
    <t>Avez-vous des complexes particuliers?</t>
  </si>
  <si>
    <t>pour coller parfaitement à vos attentes, voilà quelques questions afin de savoir ce que vous attendez</t>
  </si>
  <si>
    <t>Aimez vous les photos les yeux fermées?</t>
  </si>
  <si>
    <t>cela crée une atmosphère particulière, moi j'aime, mais c'est vos photos!:-)</t>
  </si>
  <si>
    <t>QUESTIONS POST TRAITEMENT</t>
  </si>
  <si>
    <t>Aimeriez-vous des photos en noir et blanc?</t>
  </si>
  <si>
    <t>OUI QUELQUES UNES / NON</t>
  </si>
  <si>
    <t>Aimez-vous les effets particuliers? Reflet? Paillettes?</t>
  </si>
  <si>
    <t>Avez-vous des complexes particuliers? quoi?</t>
  </si>
  <si>
    <t>L'acompte doit être versé au moment de la réservation pour bloquer la réservation.  Pour le règlement: le mode de paiement préféré est le chèque, le virement ou paypal. (especes accepté si c'est votre seul moyen de règlement)  Si paiement par paypal, indiquer un paiement entre proches. Une facture est délivrée  le jour de la séance mentionnant l'acompte et le reste du paiement le jour de la séance.</t>
  </si>
  <si>
    <t>CELINE MAHIEU EI</t>
  </si>
  <si>
    <t>FEMME</t>
  </si>
  <si>
    <t>OUI</t>
  </si>
  <si>
    <t>toutes les femmes sont sublimes mais les complexes, c'est tellement personnel!</t>
  </si>
  <si>
    <t>16H</t>
  </si>
  <si>
    <t>QUESTION</t>
  </si>
  <si>
    <t>Pour le plaisir? Une évenement pro? Quel style attendez-vous? Robe? Tenues du quotidien? Sous-vetements?</t>
  </si>
  <si>
    <t xml:space="preserve">Qu'attendez-vous de la séance? </t>
  </si>
  <si>
    <t>http://celinemahieuphotographie.fr</t>
  </si>
  <si>
    <r>
      <t xml:space="preserve">     Mundolsheim        </t>
    </r>
    <r>
      <rPr>
        <sz val="11"/>
        <color indexed="8"/>
        <rFont val="GeosansLight"/>
      </rPr>
      <t xml:space="preserve">  celinemahieu@yahoo.fr         06-88-79-47-89        http://celinemahieuphothographie.fr    / </t>
    </r>
    <r>
      <rPr>
        <sz val="10"/>
        <color indexed="8"/>
        <rFont val="GeosansLight"/>
      </rPr>
      <t>Siret: 838 567 402 00014</t>
    </r>
  </si>
  <si>
    <r>
      <t xml:space="preserve">     Mundolsheim          celinemahieu@yahoo.fr         06-88-79-47-89        http://celinemahieuphothographie.fr    / </t>
    </r>
    <r>
      <rPr>
        <sz val="10"/>
        <color indexed="8"/>
        <rFont val="GeosansLight"/>
      </rPr>
      <t>Siret: 838 567 402 00014</t>
    </r>
  </si>
  <si>
    <t>L'acompte est à régler 10 jours minimum avant la séance et le restant est du le jour de la séance.</t>
  </si>
  <si>
    <t>AUTORISE</t>
  </si>
  <si>
    <t>REFUSE</t>
  </si>
  <si>
    <t>la publication des photos prises par CELINE MAHIEU PHOTOGRAPHIE</t>
  </si>
  <si>
    <t>sur les réseaux sociaux du photographe (instagram et facebook) sans être nommé, sur son site internet et sur tout</t>
  </si>
  <si>
    <t>support propre à son entreprise tel que les flyers, les cartes de visite ou albums de démonstration.</t>
  </si>
  <si>
    <t>1. Les photographies sont protégées par la loi du 11 mars 1957 sur les droits d’auteur et par le code de propriété intellectuelle. La remise des photographies entraîne la cession du droit de reproduction des photographies sur tout support et tout format uniquement dans le cadre privé et familial.
2. Aucune photo ne pourra  être vendue ou donnée lieu à une contre-partie financière, que ce soit pour le photographe ou le modèle (autre que la prestation initiale de la séance).
3. Le photographe s’engage à respecter la vie privée de ses clients en ne les citant sur aucune publication. Les éventuels commentaires ou légendes accompagnant les photos ne devront pas porter atteinte à l’image, la dignité ou la réputation des modèles ou du photographe. Les deux partis s’engagent à les supprimer dans la mesure du possible.
4. Si une photo devait être utilisée dans un contexte  autre que celui défini par cette autorisation (ex:un magazine), l’accord sera demandé au préalable aux modèles avant toute publication.
5. Toute signature de cette autorisation implique la compréhension et le strict respect des engagements de chaque parti.</t>
  </si>
  <si>
    <t>Cette autorisation est valable tant qu'aucune contre- indication n'est donné au photogaphe par mail ou par courrier. En cas de changement d'avis, les 2 photos offertes seront facturées 10€ chacune.</t>
  </si>
  <si>
    <t>SIGNATURES:</t>
  </si>
  <si>
    <t>MAHIEU CELINE</t>
  </si>
  <si>
    <t>Nom + prénom de la cliente</t>
  </si>
  <si>
    <t>Nom de famille et Prénom de la cliente</t>
  </si>
  <si>
    <t>Nom de famille et prénom de la cliente:</t>
  </si>
  <si>
    <r>
      <rPr>
        <b/>
        <sz val="9"/>
        <color indexed="8"/>
        <rFont val="Calibri"/>
        <family val="2"/>
      </rPr>
      <t>1.</t>
    </r>
    <r>
      <rPr>
        <sz val="9"/>
        <color indexed="8"/>
        <rFont val="Calibri"/>
        <family val="2"/>
      </rPr>
      <t xml:space="preserve"> Un acompte de 50€ est demandé pour bloquer la réservation, minimum 10j avant la séance.</t>
    </r>
  </si>
  <si>
    <r>
      <rPr>
        <b/>
        <sz val="9"/>
        <color indexed="8"/>
        <rFont val="Calibri"/>
        <family val="2"/>
      </rPr>
      <t>2.</t>
    </r>
    <r>
      <rPr>
        <sz val="9"/>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</si>
  <si>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9"/>
        <color indexed="8"/>
        <rFont val="Calibri"/>
        <family val="2"/>
      </rPr>
      <t>3.</t>
    </r>
    <r>
      <rPr>
        <sz val="9"/>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</si>
  <si>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9"/>
        <color indexed="8"/>
        <rFont val="Calibri"/>
        <family val="2"/>
      </rPr>
      <t>4.</t>
    </r>
    <r>
      <rPr>
        <sz val="9"/>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</si>
  <si>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r>
      <rPr>
        <b/>
        <sz val="9"/>
        <color indexed="8"/>
        <rFont val="Calibri"/>
        <family val="2"/>
      </rPr>
      <t>5.</t>
    </r>
    <r>
      <rPr>
        <sz val="9"/>
        <color indexed="8"/>
        <rFont val="Calibri"/>
        <family val="2"/>
      </rPr>
      <t xml:space="preserve"> Dans le cas d'un empêchement important ou de maladie, le photographe s'engage à prévenir le client au moins 2h avant la séance et s'engage à replanifier au plus vite une nouvelle séance. Il en va de même pour le client, qui, si il ne prévient pas, pourra se voir refuser la planification d'une nouvelle séance et le remboursement de son acompte s'il y a eu. Tout retard sur la séance sera perdu. En cas de séance naissance, le photographe doit être prévenu max 48h après l'accouchement pour définir la date définitive de la séance, sans quoi la séance peut être annulée et l'acompte conservé. </t>
    </r>
    <r>
      <rPr>
        <b/>
        <sz val="9"/>
        <color indexed="8"/>
        <rFont val="Calibri"/>
        <family val="2"/>
      </rPr>
      <t>Toute signature de ce contrat vaut pour acceptation des Conditions Générales de Vente.</t>
    </r>
  </si>
  <si>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</si>
  <si>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</si>
  <si>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</si>
  <si>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</si>
  <si>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</si>
  <si>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</si>
  <si>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</si>
  <si>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</si>
  <si>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</si>
  <si>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En cas de chèque sans provision, le client sera averti par la photographe et disposera d’un délai de 72h pour régler la prestation en espèce à la photographe contre remise d’un reçu, sous peine de poursuite.</t>
  </si>
  <si>
    <t>Par le simple fait de réserver une séance, le client déclare avoir pris connaissance des présentes CGV et s’engage à les respecter.</t>
  </si>
  <si>
    <t xml:space="preserve">6. Remise des photographies </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</si>
  <si>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</si>
  <si>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</si>
  <si>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 xml:space="preserve">2. Réservation de reportage photo </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</si>
  <si>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</si>
  <si>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</si>
  <si>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</si>
  <si>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La livraison des fichiers numériques se fera sous la forme de fichiers jpeg.</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</si>
  <si>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</si>
  <si>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</si>
  <si>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</si>
  <si>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</si>
  <si>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Aucun fichier brut ne sera donné au client et la photographe se réserve le droit de les détruire dans le délai qui lui convient, au bout d’un an.</t>
  </si>
  <si>
    <t xml:space="preserve">7. Délai de rétractation </t>
  </si>
  <si>
    <t>Le client dispose d’un délai de rétractation de 10 jours ouvrables avant la séance avec remboursement de l’acompte.</t>
  </si>
  <si>
    <t xml:space="preserve">3. Déroulement de la séance </t>
  </si>
  <si>
    <t xml:space="preserve">8. Force majeure, maladie </t>
  </si>
  <si>
    <t xml:space="preserve">Il est interdit de prendre des photos avec un appareil photo, téléphone, tablette durant la séance (sauf accord du photographe </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</si>
  <si>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</si>
  <si>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 xml:space="preserve">Pour que la séance se déroule dans les meilleures conditions, seules les personnes participant à la séance peuvent y assister (sauf accord préalable de la photographe) </t>
  </si>
  <si>
    <t>CM</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</si>
  <si>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</si>
  <si>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12. Conservation des fichiers numériques</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</si>
  <si>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</si>
  <si>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 xml:space="preserve">13. Fichiers numériques et impression </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</si>
  <si>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</si>
  <si>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</si>
  <si>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</si>
  <si>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</si>
  <si>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</si>
  <si>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De même la qualité des fichiers numériques peut ne pas être optimale sur un écran non calibré. La photographe décline toute responsabilité du à cet effet.</t>
  </si>
  <si>
    <t xml:space="preserve">10. Propriété intellectuelle </t>
  </si>
  <si>
    <t>L’utilisation des photographies réalisées est soumise aux dispositions légales de droits d’auteur et de droits voisins.</t>
  </si>
  <si>
    <t xml:space="preserve">14. Données à caractère personnel </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</si>
  <si>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</si>
  <si>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</si>
  <si>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Le client est tenu de respecter les droits moraux liés aux œuvres de Céline Mahieu Photographie.</t>
  </si>
  <si>
    <t xml:space="preserve">14. Style photographique </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</si>
  <si>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</si>
  <si>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</si>
  <si>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</si>
  <si>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La photographe assure qu’elle utilise tout son potentiel et tout son jugement artistique personnel pour créer des images cohérentes avec sa vision personnelle de l’événement. Les clients acceptent que cette vision soit différente de la leur.</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</si>
  <si>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</si>
  <si>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</si>
  <si>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</si>
  <si>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</si>
  <si>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</si>
  <si>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</si>
  <si>
    <t>OUI (BAIN DE LAIT 95€)</t>
  </si>
  <si>
    <t>Nb de photos / formule/ tarifs</t>
  </si>
  <si>
    <t>PLAISIR</t>
  </si>
  <si>
    <t>MAQUILLAGE COIFFURE 50€ / NON</t>
  </si>
  <si>
    <t>OPTION MAQUILLAGE COIFFURE</t>
  </si>
  <si>
    <t>1H</t>
  </si>
  <si>
    <t>30 PHOTOS / 2H</t>
  </si>
  <si>
    <t>SEANCE MAMAN ET MOI</t>
  </si>
  <si>
    <t>LES 15 PHOTOS</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</si>
  <si>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</si>
  <si>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</si>
  <si>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</si>
  <si>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</si>
  <si>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</si>
  <si>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</si>
  <si>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</si>
  <si>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</si>
  <si>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</si>
  <si>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</si>
  <si>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</si>
  <si>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</si>
  <si>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</si>
  <si>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</si>
  <si>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AJOUT COLLECTION MINI NOEL PLAISIR</t>
  </si>
  <si>
    <t>AJOUT COLLECTION MINI NOEL MAXI PLAISIR</t>
  </si>
  <si>
    <t>P37</t>
  </si>
  <si>
    <t>TARIFS 2023</t>
  </si>
  <si>
    <t>P38</t>
  </si>
  <si>
    <t>OFFRE AUTORISATION DE PUBLICATION</t>
  </si>
  <si>
    <t>2 PHOTOS OFFERTES</t>
  </si>
  <si>
    <t>OUI ( MAGAZINE 40€)</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</si>
</sst>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72">
    <font>
      <sz val="11"/>
      <color theme="1"/>
      <name val="Calibri"/>
      <family val="2"/>
      <scheme val="minor"/>
    </font>
    <font>
      <sz val="10"/>
      <color indexed="8"/>
      <name val="Calibri"/>
      <family val="2"/>
    </font>
    <font>
      <sz val="10"/>
      <color indexed="8"/>
      <name val="GeosansLight"/>
    </font>
    <font>
      <sz val="11"/>
      <color indexed="8"/>
      <name val="GeosansLight"/>
    </font>
    <font>
      <b/>
      <i/>
      <u/>
      <sz val="9"/>
      <color indexed="8"/>
      <name val="Calibri"/>
      <family val="2"/>
    </font>
    <font>
      <b/>
      <i/>
      <sz val="9"/>
      <color indexed="8"/>
      <name val="Calibri"/>
      <family val="2"/>
    </font>
    <font>
      <sz val="11"/>
      <color theme="1"/>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b/>
      <sz val="9"/>
      <color theme="1"/>
      <name val="Calibri"/>
      <family val="2"/>
      <scheme val="minor"/>
    </font>
    <font>
      <sz val="7"/>
      <color theme="1"/>
      <name val="Calibri"/>
      <family val="2"/>
      <scheme val="minor"/>
    </font>
    <font>
      <sz val="9"/>
      <color theme="1"/>
      <name val="Calibri"/>
      <family val="2"/>
      <scheme val="minor"/>
    </font>
    <font>
      <i/>
      <sz val="9"/>
      <color theme="1"/>
      <name val="Calibri"/>
      <family val="2"/>
      <scheme val="minor"/>
    </font>
    <font>
      <sz val="10"/>
      <color rgb="FFFF0000"/>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theme="1"/>
      <name val="Calibri"/>
      <family val="2"/>
      <scheme val="minor"/>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sz val="12"/>
      <color theme="1"/>
      <name val="Calibri"/>
      <family val="2"/>
      <scheme val="minor"/>
    </font>
    <font>
      <b/>
      <i/>
      <sz val="11"/>
      <color theme="1"/>
      <name val="Calibri"/>
      <family val="2"/>
      <scheme val="minor"/>
    </font>
    <font>
      <sz val="6"/>
      <color theme="1"/>
      <name val="Calibri"/>
      <family val="2"/>
      <scheme val="minor"/>
    </font>
    <font>
      <sz val="28"/>
      <color theme="0"/>
      <name val="Segoe Script"/>
      <family val="4"/>
    </font>
    <font>
      <sz val="40"/>
      <color theme="0"/>
      <name val="Arial Rounded MT Bold"/>
      <family val="2"/>
    </font>
    <font>
      <sz val="8"/>
      <color rgb="FFFF0000"/>
      <name val="Calibri"/>
      <family val="2"/>
      <scheme val="minor"/>
    </font>
    <font>
      <i/>
      <sz val="6"/>
      <color theme="1"/>
      <name val="Calibri"/>
      <family val="2"/>
      <scheme val="minor"/>
    </font>
    <font>
      <b/>
      <sz val="9"/>
      <color indexed="8"/>
      <name val="Calibri"/>
      <family val="2"/>
    </font>
    <font>
      <sz val="9"/>
      <color indexed="8"/>
      <name val="Calibri"/>
      <family val="2"/>
    </font>
    <font>
      <sz val="11"/>
      <name val="Calibri"/>
      <family val="2"/>
    </font>
    <font>
      <sz val="8"/>
      <name val="Calibri"/>
      <family val="2"/>
    </font>
    <font>
      <b/>
      <sz val="10"/>
      <name val="Calibri"/>
      <family val="2"/>
    </font>
    <font>
      <b/>
      <sz val="9"/>
      <name val="Calibri"/>
      <family val="2"/>
    </font>
    <font>
      <sz val="9"/>
      <name val="Calibri"/>
      <family val="2"/>
    </font>
    <font>
      <sz val="8"/>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rgb="FFFFFFFF"/>
        <bgColor rgb="FF000000"/>
      </patternFill>
    </fill>
    <fill>
      <patternFill patternType="solid">
        <fgColor theme="6" tint="-0.249977111117893"/>
        <bgColor indexed="64"/>
      </patternFill>
    </fill>
    <fill>
      <patternFill patternType="solid">
        <fgColor theme="3" tint="0.59999389629810485"/>
        <bgColor indexed="64"/>
      </patternFill>
    </fill>
  </fills>
  <borders count="5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bottom style="thick">
        <color theme="4"/>
      </bottom>
      <diagonal/>
    </border>
    <border>
      <left/>
      <right/>
      <top style="medium">
        <color theme="2" tint="-9.9948118533890809E-2"/>
      </top>
      <bottom style="medium">
        <color theme="2" tint="-9.9948118533890809E-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style="dashed">
        <color indexed="64"/>
      </bottom>
      <diagonal/>
    </border>
    <border>
      <left style="dotted">
        <color indexed="64"/>
      </left>
      <right/>
      <top/>
      <bottom/>
      <diagonal/>
    </border>
  </borders>
  <cellStyleXfs count="16">
    <xf numFmtId="0" fontId="0" fillId="0" borderId="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43" fontId="6" fillId="0" borderId="0" applyFont="0" applyFill="0" applyBorder="0" applyAlignment="0" applyProtection="0"/>
    <xf numFmtId="0" fontId="9" fillId="0" borderId="0">
      <alignment vertical="center"/>
    </xf>
    <xf numFmtId="0" fontId="6" fillId="0" borderId="0"/>
    <xf numFmtId="0" fontId="6" fillId="0" borderId="0">
      <alignment wrapText="1"/>
    </xf>
    <xf numFmtId="9"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Protection="0">
      <alignment horizontal="left" vertical="center"/>
    </xf>
    <xf numFmtId="0" fontId="13" fillId="0" borderId="0" applyNumberFormat="0" applyFill="0" applyBorder="0" applyProtection="0">
      <alignment vertical="top"/>
    </xf>
    <xf numFmtId="0" fontId="12" fillId="0" borderId="43" applyNumberFormat="0" applyFill="0" applyAlignment="0" applyProtection="0"/>
    <xf numFmtId="0" fontId="14" fillId="0" borderId="0" applyNumberFormat="0" applyFill="0" applyBorder="0" applyProtection="0">
      <alignment horizontal="right" vertical="center"/>
    </xf>
    <xf numFmtId="0" fontId="15" fillId="0" borderId="44" applyNumberFormat="0" applyFill="0" applyAlignment="0" applyProtection="0"/>
    <xf numFmtId="0" fontId="6" fillId="0" borderId="0" applyNumberFormat="0" applyFont="0" applyFill="0" applyBorder="0" applyProtection="0">
      <alignment horizontal="center"/>
    </xf>
    <xf numFmtId="0" fontId="16" fillId="0" borderId="0" applyNumberFormat="0" applyFill="0" applyBorder="0" applyAlignment="0" applyProtection="0"/>
  </cellStyleXfs>
  <cellXfs count="618">
    <xf numFmtId="0" fontId="0" fillId="0" borderId="0" xfId="0"/>
    <xf numFmtId="0" fontId="0" fillId="0" borderId="0" xfId="0" applyAlignment="1">
      <alignment vertical="center"/>
    </xf>
    <xf numFmtId="0" fontId="0" fillId="0" borderId="0" xfId="0" applyBorder="1" applyAlignment="1">
      <alignment vertical="center"/>
    </xf>
    <xf numFmtId="0" fontId="18" fillId="0" borderId="0" xfId="0" applyFont="1" applyAlignment="1">
      <alignment vertical="center"/>
    </xf>
    <xf numFmtId="0" fontId="18" fillId="2" borderId="0" xfId="0" applyFont="1" applyFill="1" applyAlignment="1">
      <alignment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0" fillId="2" borderId="0" xfId="0" applyFill="1" applyAlignment="1">
      <alignment vertical="center"/>
    </xf>
    <xf numFmtId="0" fontId="18" fillId="0" borderId="0" xfId="0" applyFont="1" applyBorder="1" applyAlignment="1">
      <alignment vertical="center"/>
    </xf>
    <xf numFmtId="0" fontId="18" fillId="2" borderId="0" xfId="0" applyFont="1" applyFill="1" applyAlignment="1">
      <alignment horizontal="center" vertical="center"/>
    </xf>
    <xf numFmtId="0" fontId="18" fillId="2" borderId="1" xfId="0" applyFont="1" applyFill="1" applyBorder="1" applyAlignment="1">
      <alignment vertical="center"/>
    </xf>
    <xf numFmtId="0" fontId="18" fillId="0" borderId="0" xfId="0" applyFont="1" applyAlignment="1">
      <alignment vertical="center" wrapText="1"/>
    </xf>
    <xf numFmtId="0" fontId="0" fillId="0" borderId="0" xfId="0" applyAlignment="1">
      <alignment vertical="center" wrapText="1"/>
    </xf>
    <xf numFmtId="0" fontId="19" fillId="2" borderId="0" xfId="0" applyFont="1" applyFill="1" applyAlignment="1">
      <alignment vertical="center"/>
    </xf>
    <xf numFmtId="6" fontId="21" fillId="2" borderId="0" xfId="0" applyNumberFormat="1" applyFont="1" applyFill="1" applyBorder="1" applyAlignment="1">
      <alignment vertical="center"/>
    </xf>
    <xf numFmtId="0" fontId="18" fillId="2" borderId="0" xfId="0" applyFont="1" applyFill="1" applyAlignment="1">
      <alignment horizontal="center"/>
    </xf>
    <xf numFmtId="0" fontId="19"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23" fillId="2" borderId="1" xfId="0" applyFont="1" applyFill="1" applyBorder="1" applyAlignment="1">
      <alignment vertical="center"/>
    </xf>
    <xf numFmtId="0" fontId="18" fillId="3" borderId="0" xfId="0" applyFont="1" applyFill="1" applyBorder="1" applyAlignment="1">
      <alignment horizontal="right"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27" fillId="2" borderId="0" xfId="0" applyFont="1" applyFill="1" applyAlignment="1">
      <alignment horizontal="center" vertical="center"/>
    </xf>
    <xf numFmtId="0" fontId="18" fillId="0" borderId="0" xfId="0" applyFont="1" applyAlignment="1">
      <alignment horizontal="left" vertical="center"/>
    </xf>
    <xf numFmtId="0" fontId="18" fillId="2"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2" borderId="1" xfId="0" applyFont="1" applyFill="1" applyBorder="1" applyAlignment="1">
      <alignment horizontal="center" vertical="center"/>
    </xf>
    <xf numFmtId="0" fontId="20" fillId="3" borderId="0" xfId="0" applyFont="1" applyFill="1" applyBorder="1" applyAlignment="1">
      <alignment horizontal="center" vertical="center"/>
    </xf>
    <xf numFmtId="0" fontId="19" fillId="2" borderId="0" xfId="0"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center" vertical="center"/>
    </xf>
    <xf numFmtId="0" fontId="18" fillId="3" borderId="0" xfId="0" applyFont="1" applyFill="1" applyAlignment="1">
      <alignment vertical="center"/>
    </xf>
    <xf numFmtId="14" fontId="18" fillId="3" borderId="0" xfId="0" applyNumberFormat="1" applyFont="1" applyFill="1" applyBorder="1" applyAlignment="1">
      <alignment horizontal="center" vertical="center"/>
    </xf>
    <xf numFmtId="6" fontId="18" fillId="3" borderId="2" xfId="0" applyNumberFormat="1" applyFont="1" applyFill="1" applyBorder="1" applyAlignment="1">
      <alignment horizontal="center" vertical="center"/>
    </xf>
    <xf numFmtId="0" fontId="28" fillId="0" borderId="1" xfId="0" applyFont="1" applyBorder="1" applyAlignment="1">
      <alignment vertical="center"/>
    </xf>
    <xf numFmtId="0" fontId="28" fillId="2" borderId="1" xfId="0" applyFont="1" applyFill="1" applyBorder="1" applyAlignment="1">
      <alignment vertical="center"/>
    </xf>
    <xf numFmtId="0" fontId="24" fillId="0" borderId="0" xfId="0" applyFont="1" applyAlignment="1">
      <alignment vertical="center"/>
    </xf>
    <xf numFmtId="0" fontId="26" fillId="0" borderId="0" xfId="0" applyFont="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6" fillId="2" borderId="0" xfId="0" applyNumberFormat="1" applyFont="1" applyFill="1" applyBorder="1" applyAlignment="1">
      <alignment horizontal="center" vertical="center"/>
    </xf>
    <xf numFmtId="6" fontId="18"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2" borderId="45" xfId="0" applyFill="1" applyBorder="1" applyProtection="1">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18" fillId="0" borderId="0" xfId="0" applyFont="1" applyAlignment="1">
      <alignment vertical="center"/>
    </xf>
    <xf numFmtId="0" fontId="18" fillId="2" borderId="0" xfId="0" applyFont="1" applyFill="1" applyAlignment="1">
      <alignment vertical="center"/>
    </xf>
    <xf numFmtId="0" fontId="19" fillId="2" borderId="0" xfId="0" applyFont="1" applyFill="1" applyBorder="1" applyAlignment="1">
      <alignment horizontal="center"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0" fillId="2" borderId="0" xfId="0" applyFill="1" applyAlignment="1">
      <alignment vertical="center"/>
    </xf>
    <xf numFmtId="0" fontId="18" fillId="0" borderId="0" xfId="0" applyFont="1" applyBorder="1" applyAlignment="1">
      <alignment vertical="center"/>
    </xf>
    <xf numFmtId="0" fontId="18" fillId="2" borderId="0" xfId="0" applyFont="1" applyFill="1" applyAlignment="1">
      <alignment horizontal="center" vertical="center"/>
    </xf>
    <xf numFmtId="0" fontId="18" fillId="3" borderId="0" xfId="0" applyFont="1" applyFill="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Alignment="1">
      <alignment vertical="center"/>
    </xf>
    <xf numFmtId="0" fontId="18" fillId="0" borderId="0" xfId="0" applyFont="1" applyAlignment="1">
      <alignment horizontal="center" vertical="center"/>
    </xf>
    <xf numFmtId="8" fontId="22" fillId="0" borderId="0" xfId="0" applyNumberFormat="1" applyFont="1" applyAlignment="1">
      <alignment horizontal="center" vertical="center"/>
    </xf>
    <xf numFmtId="0" fontId="0" fillId="2" borderId="0" xfId="0" applyFill="1"/>
    <xf numFmtId="0" fontId="18" fillId="3" borderId="0" xfId="0" applyFont="1" applyFill="1" applyAlignment="1">
      <alignment horizontal="center" vertical="center"/>
    </xf>
    <xf numFmtId="0" fontId="0" fillId="2" borderId="46" xfId="0" applyFill="1" applyBorder="1" applyProtection="1">
      <protection locked="0"/>
    </xf>
    <xf numFmtId="0" fontId="0" fillId="2" borderId="47" xfId="0" applyFill="1" applyBorder="1" applyProtection="1">
      <protection locked="0"/>
    </xf>
    <xf numFmtId="0" fontId="0" fillId="2" borderId="48" xfId="0" applyFill="1" applyBorder="1" applyProtection="1">
      <protection locked="0"/>
    </xf>
    <xf numFmtId="0" fontId="0" fillId="2" borderId="0" xfId="0" applyFill="1" applyBorder="1" applyProtection="1">
      <protection locked="0"/>
    </xf>
    <xf numFmtId="0" fontId="29" fillId="2" borderId="49" xfId="0" applyFont="1" applyFill="1" applyBorder="1" applyProtection="1">
      <protection locked="0"/>
    </xf>
    <xf numFmtId="0" fontId="29" fillId="0" borderId="0" xfId="0" applyFont="1" applyProtection="1">
      <protection locked="0"/>
    </xf>
    <xf numFmtId="0" fontId="30" fillId="2" borderId="0" xfId="0" applyFont="1" applyFill="1" applyBorder="1" applyAlignment="1" applyProtection="1">
      <alignment horizontal="right" vertical="center"/>
      <protection locked="0"/>
    </xf>
    <xf numFmtId="0" fontId="29" fillId="0" borderId="4" xfId="0" applyFont="1" applyBorder="1" applyProtection="1">
      <protection locked="0"/>
    </xf>
    <xf numFmtId="0" fontId="0" fillId="0" borderId="48" xfId="0" applyBorder="1" applyProtection="1">
      <protection locked="0"/>
    </xf>
    <xf numFmtId="0" fontId="29" fillId="0" borderId="49" xfId="0" applyFont="1" applyBorder="1" applyProtection="1">
      <protection locked="0"/>
    </xf>
    <xf numFmtId="0" fontId="0" fillId="0" borderId="49" xfId="0" applyBorder="1" applyProtection="1">
      <protection locked="0"/>
    </xf>
    <xf numFmtId="0" fontId="31" fillId="4" borderId="5" xfId="0" applyFont="1" applyFill="1" applyBorder="1" applyProtection="1">
      <protection locked="0"/>
    </xf>
    <xf numFmtId="0" fontId="0" fillId="4" borderId="3" xfId="0" applyFill="1" applyBorder="1" applyProtection="1">
      <protection locked="0"/>
    </xf>
    <xf numFmtId="0" fontId="0" fillId="3" borderId="5" xfId="0" applyFill="1" applyBorder="1" applyProtection="1">
      <protection locked="0"/>
    </xf>
    <xf numFmtId="0" fontId="0" fillId="3" borderId="3" xfId="0" applyFill="1" applyBorder="1" applyProtection="1">
      <protection locked="0"/>
    </xf>
    <xf numFmtId="0" fontId="31" fillId="3" borderId="3" xfId="0" applyFont="1" applyFill="1" applyBorder="1" applyAlignment="1" applyProtection="1">
      <alignment horizontal="left"/>
      <protection locked="0"/>
    </xf>
    <xf numFmtId="0" fontId="0" fillId="3" borderId="6" xfId="0" applyFill="1" applyBorder="1" applyProtection="1">
      <protection locked="0"/>
    </xf>
    <xf numFmtId="9" fontId="0" fillId="0" borderId="0" xfId="0" applyNumberFormat="1" applyProtection="1">
      <protection locked="0"/>
    </xf>
    <xf numFmtId="0" fontId="0" fillId="2" borderId="0" xfId="0" applyFill="1" applyProtection="1">
      <protection locked="0"/>
    </xf>
    <xf numFmtId="0" fontId="32" fillId="4" borderId="2" xfId="0" applyFont="1" applyFill="1" applyBorder="1" applyAlignment="1" applyProtection="1">
      <alignment horizontal="left" indent="1"/>
      <protection locked="0"/>
    </xf>
    <xf numFmtId="0" fontId="0" fillId="4" borderId="0" xfId="0" applyFill="1" applyBorder="1" applyAlignment="1" applyProtection="1">
      <alignment horizontal="left"/>
      <protection locked="0"/>
    </xf>
    <xf numFmtId="0" fontId="31" fillId="3" borderId="2" xfId="0" applyFont="1" applyFill="1" applyBorder="1" applyProtection="1">
      <protection locked="0"/>
    </xf>
    <xf numFmtId="0" fontId="33"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31" fillId="4" borderId="2" xfId="0" applyFont="1" applyFill="1" applyBorder="1" applyAlignment="1" applyProtection="1">
      <alignment horizontal="left" indent="1"/>
      <protection locked="0"/>
    </xf>
    <xf numFmtId="0" fontId="0" fillId="4" borderId="0" xfId="0" applyFont="1" applyFill="1" applyBorder="1" applyAlignment="1" applyProtection="1">
      <alignment horizontal="left"/>
      <protection locked="0"/>
    </xf>
    <xf numFmtId="9" fontId="6" fillId="0" borderId="0" xfId="7" applyFont="1" applyProtection="1">
      <protection locked="0"/>
    </xf>
    <xf numFmtId="0" fontId="34" fillId="4" borderId="2" xfId="0" applyFont="1" applyFill="1" applyBorder="1" applyAlignment="1" applyProtection="1">
      <alignment horizontal="left" indent="1"/>
      <protection locked="0"/>
    </xf>
    <xf numFmtId="0" fontId="35" fillId="4" borderId="0" xfId="0" applyFont="1" applyFill="1" applyBorder="1" applyAlignment="1" applyProtection="1">
      <alignment horizontal="left" indent="1"/>
      <protection locked="0"/>
    </xf>
    <xf numFmtId="0" fontId="34" fillId="4" borderId="0" xfId="0" applyFont="1" applyFill="1" applyBorder="1" applyAlignment="1" applyProtection="1">
      <alignment horizontal="left"/>
      <protection locked="0"/>
    </xf>
    <xf numFmtId="0" fontId="31" fillId="3" borderId="2" xfId="0" applyFont="1" applyFill="1" applyBorder="1" applyAlignment="1" applyProtection="1">
      <alignment horizontal="left"/>
      <protection locked="0"/>
    </xf>
    <xf numFmtId="0" fontId="36" fillId="3" borderId="0" xfId="0" applyFont="1" applyFill="1" applyBorder="1" applyAlignment="1" applyProtection="1">
      <alignment horizontal="left"/>
      <protection locked="0"/>
    </xf>
    <xf numFmtId="0" fontId="18" fillId="3" borderId="0" xfId="0" applyFont="1" applyFill="1" applyBorder="1" applyProtection="1">
      <protection locked="0"/>
    </xf>
    <xf numFmtId="0" fontId="7" fillId="4" borderId="0" xfId="1" applyFill="1" applyBorder="1" applyAlignment="1" applyProtection="1">
      <alignment horizontal="left"/>
      <protection locked="0"/>
    </xf>
    <xf numFmtId="0" fontId="19" fillId="0" borderId="0" xfId="0" applyFont="1" applyProtection="1">
      <protection locked="0"/>
    </xf>
    <xf numFmtId="1" fontId="0" fillId="4" borderId="0" xfId="0" applyNumberFormat="1" applyFill="1" applyBorder="1" applyAlignment="1" applyProtection="1">
      <alignment horizontal="left"/>
      <protection locked="0"/>
    </xf>
    <xf numFmtId="0" fontId="35" fillId="4" borderId="7" xfId="0" applyFont="1" applyFill="1" applyBorder="1" applyProtection="1">
      <protection locked="0"/>
    </xf>
    <xf numFmtId="0" fontId="0" fillId="4" borderId="1"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top" wrapText="1"/>
      <protection locked="0"/>
    </xf>
    <xf numFmtId="0" fontId="0" fillId="3" borderId="8" xfId="0" applyFill="1" applyBorder="1" applyProtection="1">
      <protection locked="0"/>
    </xf>
    <xf numFmtId="0" fontId="0" fillId="0" borderId="0" xfId="0" applyBorder="1" applyProtection="1">
      <protection locked="0"/>
    </xf>
    <xf numFmtId="0" fontId="31" fillId="0" borderId="0" xfId="0" applyFont="1" applyFill="1" applyBorder="1" applyProtection="1">
      <protection locked="0"/>
    </xf>
    <xf numFmtId="14" fontId="0" fillId="0" borderId="0" xfId="0" applyNumberFormat="1" applyBorder="1" applyAlignment="1" applyProtection="1">
      <alignment horizontal="left"/>
      <protection locked="0"/>
    </xf>
    <xf numFmtId="0" fontId="31" fillId="5" borderId="50"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wrapText="1"/>
      <protection locked="0"/>
    </xf>
    <xf numFmtId="0" fontId="37" fillId="5" borderId="9" xfId="0" applyFont="1" applyFill="1" applyBorder="1" applyAlignment="1" applyProtection="1">
      <alignment horizontal="center" vertical="center" wrapText="1"/>
      <protection locked="0"/>
    </xf>
    <xf numFmtId="0" fontId="31" fillId="0" borderId="52" xfId="0" applyFont="1" applyBorder="1" applyAlignment="1" applyProtection="1">
      <alignment horizontal="left"/>
      <protection locked="0"/>
    </xf>
    <xf numFmtId="0" fontId="31" fillId="0" borderId="52" xfId="0" applyFont="1" applyBorder="1" applyAlignment="1" applyProtection="1">
      <alignment horizontal="right"/>
      <protection locked="0"/>
    </xf>
    <xf numFmtId="0" fontId="31" fillId="0" borderId="52"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38" fillId="0" borderId="0" xfId="0" applyFont="1" applyAlignment="1" applyProtection="1">
      <alignment horizontal="center" vertical="center"/>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2" fontId="0" fillId="0" borderId="10" xfId="0" applyNumberFormat="1" applyBorder="1" applyAlignment="1" applyProtection="1">
      <alignment vertical="center" wrapText="1"/>
      <protection locked="0"/>
    </xf>
    <xf numFmtId="167" fontId="0" fillId="0" borderId="6" xfId="0" applyNumberFormat="1" applyBorder="1" applyAlignment="1" applyProtection="1">
      <alignment horizontal="right" vertical="center" wrapText="1"/>
      <protection locked="0"/>
    </xf>
    <xf numFmtId="9" fontId="6"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43" fontId="6" fillId="0" borderId="0" xfId="3" applyFont="1" applyProtection="1">
      <protection locked="0"/>
    </xf>
    <xf numFmtId="0" fontId="0" fillId="3" borderId="12" xfId="0" applyFill="1" applyBorder="1" applyAlignment="1" applyProtection="1">
      <alignment horizontal="center" vertical="center"/>
      <protection locked="0"/>
    </xf>
    <xf numFmtId="167" fontId="0" fillId="0" borderId="12" xfId="0" applyNumberFormat="1" applyBorder="1" applyAlignment="1" applyProtection="1">
      <alignment horizontal="center" vertical="center" wrapText="1"/>
      <protection locked="0"/>
    </xf>
    <xf numFmtId="9" fontId="6" fillId="0" borderId="12" xfId="7" applyFont="1" applyBorder="1" applyAlignment="1" applyProtection="1">
      <alignment horizontal="center" vertical="center" wrapText="1"/>
      <protection locked="0"/>
    </xf>
    <xf numFmtId="167" fontId="0" fillId="0" borderId="0"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0" fillId="3" borderId="15" xfId="0" applyFill="1" applyBorder="1" applyAlignment="1" applyProtection="1">
      <alignment horizontal="center" vertical="center"/>
      <protection locked="0"/>
    </xf>
    <xf numFmtId="2" fontId="0" fillId="3" borderId="12" xfId="0" applyNumberFormat="1" applyFill="1" applyBorder="1" applyAlignment="1" applyProtection="1">
      <alignment horizontal="center" vertical="center" wrapText="1"/>
      <protection locked="0"/>
    </xf>
    <xf numFmtId="167" fontId="0" fillId="3" borderId="16" xfId="0" applyNumberForma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9" fontId="0" fillId="0" borderId="18" xfId="0" applyNumberFormat="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167" fontId="0" fillId="3" borderId="19" xfId="0" applyNumberForma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4" fontId="0" fillId="3" borderId="20" xfId="0" applyNumberFormat="1" applyFill="1" applyBorder="1" applyAlignment="1" applyProtection="1">
      <alignment horizontal="center" vertical="center" wrapText="1"/>
    </xf>
    <xf numFmtId="49" fontId="0" fillId="0" borderId="21" xfId="0" applyNumberFormat="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23" xfId="0" applyNumberForma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24" xfId="0" applyNumberForma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2" fontId="0" fillId="0" borderId="12" xfId="0" applyNumberFormat="1" applyBorder="1" applyAlignment="1" applyProtection="1">
      <alignment horizontal="center" vertical="center" wrapText="1"/>
      <protection locked="0"/>
    </xf>
    <xf numFmtId="167" fontId="0" fillId="0" borderId="16"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0" fontId="0" fillId="0" borderId="2" xfId="0" applyBorder="1" applyAlignment="1" applyProtection="1">
      <alignment horizontal="center" vertical="center"/>
      <protection locked="0"/>
    </xf>
    <xf numFmtId="2" fontId="0" fillId="0" borderId="13" xfId="0" applyNumberFormat="1" applyBorder="1" applyAlignment="1" applyProtection="1">
      <alignment horizontal="center" vertical="center" wrapText="1"/>
      <protection locked="0"/>
    </xf>
    <xf numFmtId="167"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xf>
    <xf numFmtId="0" fontId="0" fillId="0" borderId="25" xfId="0" applyBorder="1" applyAlignment="1" applyProtection="1">
      <alignment horizontal="center" vertical="center"/>
      <protection locked="0"/>
    </xf>
    <xf numFmtId="2" fontId="0" fillId="0" borderId="22" xfId="0" applyNumberFormat="1" applyBorder="1" applyAlignment="1" applyProtection="1">
      <alignment horizontal="center" vertical="center" wrapText="1"/>
      <protection locked="0"/>
    </xf>
    <xf numFmtId="167" fontId="0" fillId="0" borderId="23" xfId="0" applyNumberFormat="1" applyBorder="1" applyAlignment="1" applyProtection="1">
      <alignment horizontal="center" vertical="center" wrapText="1"/>
      <protection locked="0"/>
    </xf>
    <xf numFmtId="9" fontId="6" fillId="0" borderId="22"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6"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1"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4" fontId="39" fillId="0" borderId="26" xfId="0" applyNumberFormat="1" applyFont="1" applyBorder="1" applyAlignment="1" applyProtection="1">
      <alignment horizontal="center" vertical="center"/>
      <protection locked="0"/>
    </xf>
    <xf numFmtId="4" fontId="39" fillId="3" borderId="27" xfId="0" applyNumberFormat="1" applyFont="1" applyFill="1" applyBorder="1" applyAlignment="1" applyProtection="1">
      <alignment horizontal="center" vertical="center"/>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39" fillId="0" borderId="3" xfId="0" applyNumberFormat="1" applyFont="1" applyBorder="1" applyAlignment="1" applyProtection="1">
      <alignment horizontal="center" vertical="center"/>
      <protection locked="0"/>
    </xf>
    <xf numFmtId="4" fontId="39" fillId="0" borderId="28" xfId="0" applyNumberFormat="1" applyFont="1" applyBorder="1" applyAlignment="1" applyProtection="1">
      <alignment horizontal="center" vertical="center"/>
    </xf>
    <xf numFmtId="4" fontId="40" fillId="0" borderId="26" xfId="0" applyNumberFormat="1" applyFont="1" applyBorder="1" applyAlignment="1" applyProtection="1">
      <alignment horizontal="center" vertical="center"/>
      <protection locked="0"/>
    </xf>
    <xf numFmtId="4" fontId="40" fillId="0" borderId="27" xfId="0" applyNumberFormat="1" applyFont="1" applyBorder="1" applyAlignment="1" applyProtection="1">
      <alignment horizontal="center" vertical="center"/>
      <protection locked="0"/>
    </xf>
    <xf numFmtId="4" fontId="40" fillId="3" borderId="27" xfId="0" applyNumberFormat="1" applyFont="1" applyFill="1" applyBorder="1" applyAlignment="1" applyProtection="1">
      <alignment horizontal="center" vertical="center"/>
    </xf>
    <xf numFmtId="0" fontId="0" fillId="0" borderId="0" xfId="0" applyFont="1" applyBorder="1" applyProtection="1">
      <protection locked="0"/>
    </xf>
    <xf numFmtId="0" fontId="0" fillId="0" borderId="0" xfId="0" applyBorder="1" applyAlignment="1" applyProtection="1">
      <alignment vertical="center"/>
      <protection locked="0"/>
    </xf>
    <xf numFmtId="0" fontId="41" fillId="0" borderId="0" xfId="0" applyFont="1" applyBorder="1" applyProtection="1">
      <protection locked="0"/>
    </xf>
    <xf numFmtId="0" fontId="38"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2" fillId="0" borderId="0" xfId="0" applyFont="1" applyProtection="1">
      <protection locked="0"/>
    </xf>
    <xf numFmtId="0" fontId="43" fillId="0" borderId="0" xfId="0" applyFont="1" applyBorder="1" applyAlignment="1" applyProtection="1">
      <alignment vertical="center"/>
      <protection locked="0"/>
    </xf>
    <xf numFmtId="4" fontId="43" fillId="0" borderId="0" xfId="0" applyNumberFormat="1" applyFont="1" applyBorder="1" applyAlignment="1" applyProtection="1">
      <alignment horizontal="center" vertical="center"/>
      <protection locked="0"/>
    </xf>
    <xf numFmtId="4" fontId="43" fillId="0" borderId="3" xfId="0" applyNumberFormat="1" applyFont="1" applyBorder="1" applyAlignment="1" applyProtection="1">
      <alignment vertical="center"/>
    </xf>
    <xf numFmtId="4" fontId="43" fillId="0" borderId="0" xfId="0" applyNumberFormat="1" applyFont="1" applyBorder="1" applyAlignment="1" applyProtection="1">
      <alignment vertical="center"/>
    </xf>
    <xf numFmtId="4" fontId="35" fillId="0" borderId="0" xfId="0" applyNumberFormat="1" applyFont="1" applyBorder="1" applyProtection="1">
      <protection locked="0"/>
    </xf>
    <xf numFmtId="0" fontId="44" fillId="0" borderId="0" xfId="0" applyNumberFormat="1" applyFont="1" applyBorder="1" applyAlignment="1" applyProtection="1">
      <alignment horizontal="left"/>
      <protection locked="0"/>
    </xf>
    <xf numFmtId="43" fontId="45" fillId="0" borderId="0" xfId="3" applyFont="1" applyBorder="1" applyAlignment="1" applyProtection="1">
      <alignment horizontal="right"/>
    </xf>
    <xf numFmtId="43" fontId="44" fillId="0" borderId="0" xfId="3" applyFont="1" applyBorder="1" applyAlignment="1" applyProtection="1">
      <alignment horizontal="right" vertical="center"/>
    </xf>
    <xf numFmtId="0" fontId="46" fillId="0" borderId="0" xfId="0" applyFont="1" applyProtection="1">
      <protection locked="0"/>
    </xf>
    <xf numFmtId="0" fontId="0" fillId="0" borderId="0" xfId="0" applyAlignment="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29" xfId="0" applyBorder="1" applyProtection="1">
      <protection locked="0"/>
    </xf>
    <xf numFmtId="0" fontId="47" fillId="0" borderId="0" xfId="0" applyFont="1" applyProtection="1">
      <protection locked="0"/>
    </xf>
    <xf numFmtId="43" fontId="47" fillId="0" borderId="0" xfId="0" applyNumberFormat="1" applyFont="1" applyProtection="1">
      <protection locked="0"/>
    </xf>
    <xf numFmtId="0" fontId="48" fillId="0" borderId="0" xfId="1" applyFont="1" applyProtection="1">
      <protection locked="0"/>
    </xf>
    <xf numFmtId="0" fontId="0" fillId="2" borderId="30" xfId="0" applyFill="1" applyBorder="1" applyProtection="1">
      <protection locked="0"/>
    </xf>
    <xf numFmtId="0" fontId="0" fillId="2" borderId="29" xfId="0" applyFill="1" applyBorder="1" applyProtection="1">
      <protection locked="0"/>
    </xf>
    <xf numFmtId="0" fontId="49" fillId="2" borderId="29" xfId="0" applyFont="1" applyFill="1" applyBorder="1" applyAlignment="1" applyProtection="1">
      <alignment vertical="center"/>
      <protection locked="0"/>
    </xf>
    <xf numFmtId="0" fontId="50" fillId="2" borderId="29" xfId="0" applyFont="1" applyFill="1" applyBorder="1" applyAlignment="1" applyProtection="1">
      <alignment vertical="center"/>
      <protection locked="0"/>
    </xf>
    <xf numFmtId="0" fontId="0" fillId="2" borderId="31"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29" fillId="2" borderId="32" xfId="0" applyFont="1" applyFill="1" applyBorder="1" applyProtection="1">
      <protection locked="0"/>
    </xf>
    <xf numFmtId="0" fontId="44" fillId="2" borderId="0" xfId="0" applyFont="1" applyFill="1" applyBorder="1" applyProtection="1">
      <protection locked="0"/>
    </xf>
    <xf numFmtId="0" fontId="29" fillId="2" borderId="0" xfId="0" applyFont="1" applyFill="1" applyBorder="1" applyProtection="1">
      <protection locked="0"/>
    </xf>
    <xf numFmtId="0" fontId="51" fillId="2" borderId="0" xfId="0" applyFont="1" applyFill="1" applyBorder="1" applyAlignment="1" applyProtection="1">
      <alignment horizontal="right" vertical="center"/>
      <protection locked="0"/>
    </xf>
    <xf numFmtId="0" fontId="52" fillId="2" borderId="0" xfId="0" applyFont="1" applyFill="1" applyBorder="1" applyAlignment="1" applyProtection="1">
      <alignment horizontal="left" vertical="center"/>
      <protection locked="0"/>
    </xf>
    <xf numFmtId="0" fontId="30" fillId="2" borderId="32" xfId="0" applyFont="1" applyFill="1" applyBorder="1" applyAlignment="1" applyProtection="1">
      <alignment horizontal="right" vertical="center"/>
      <protection locked="0"/>
    </xf>
    <xf numFmtId="0" fontId="29" fillId="0" borderId="0" xfId="0" applyFont="1" applyBorder="1" applyProtection="1">
      <protection locked="0"/>
    </xf>
    <xf numFmtId="0" fontId="43" fillId="0" borderId="0" xfId="0" applyFont="1" applyBorder="1" applyAlignment="1" applyProtection="1">
      <protection locked="0"/>
    </xf>
    <xf numFmtId="14" fontId="33" fillId="6" borderId="0" xfId="0" applyNumberFormat="1" applyFont="1" applyFill="1" applyBorder="1" applyAlignment="1" applyProtection="1">
      <alignment horizontal="left"/>
      <protection locked="0"/>
    </xf>
    <xf numFmtId="0" fontId="29" fillId="0" borderId="32" xfId="0" applyFont="1" applyBorder="1" applyProtection="1">
      <protection locked="0"/>
    </xf>
    <xf numFmtId="0" fontId="0" fillId="0" borderId="32" xfId="0" applyBorder="1" applyProtection="1">
      <protection locked="0"/>
    </xf>
    <xf numFmtId="0" fontId="31" fillId="4" borderId="30" xfId="0" applyFont="1" applyFill="1" applyBorder="1" applyProtection="1">
      <protection locked="0"/>
    </xf>
    <xf numFmtId="0" fontId="0" fillId="4" borderId="29" xfId="0" applyFill="1" applyBorder="1" applyProtection="1">
      <protection locked="0"/>
    </xf>
    <xf numFmtId="0" fontId="0" fillId="3" borderId="33" xfId="0" applyFill="1" applyBorder="1" applyProtection="1">
      <protection locked="0"/>
    </xf>
    <xf numFmtId="0" fontId="0" fillId="3" borderId="29" xfId="0" applyFill="1" applyBorder="1" applyProtection="1">
      <protection locked="0"/>
    </xf>
    <xf numFmtId="0" fontId="31" fillId="3" borderId="29" xfId="0" applyFont="1" applyFill="1" applyBorder="1" applyAlignment="1" applyProtection="1">
      <alignment horizontal="left"/>
      <protection locked="0"/>
    </xf>
    <xf numFmtId="0" fontId="0" fillId="3" borderId="31" xfId="0" applyFill="1" applyBorder="1" applyProtection="1">
      <protection locked="0"/>
    </xf>
    <xf numFmtId="0" fontId="32" fillId="4" borderId="4" xfId="0" applyFont="1" applyFill="1" applyBorder="1" applyAlignment="1" applyProtection="1">
      <alignment horizontal="left" indent="1"/>
      <protection locked="0"/>
    </xf>
    <xf numFmtId="0" fontId="0" fillId="3" borderId="32" xfId="0" applyFill="1" applyBorder="1" applyProtection="1">
      <protection locked="0"/>
    </xf>
    <xf numFmtId="0" fontId="31" fillId="4" borderId="4" xfId="0" applyFont="1" applyFill="1" applyBorder="1" applyAlignment="1" applyProtection="1">
      <alignment horizontal="left" indent="1"/>
      <protection locked="0"/>
    </xf>
    <xf numFmtId="0" fontId="34" fillId="4" borderId="4" xfId="0" applyFont="1" applyFill="1" applyBorder="1" applyAlignment="1" applyProtection="1">
      <alignment horizontal="left" indent="1"/>
      <protection locked="0"/>
    </xf>
    <xf numFmtId="0" fontId="34" fillId="4" borderId="34" xfId="0" applyFont="1" applyFill="1" applyBorder="1" applyAlignment="1" applyProtection="1">
      <alignment horizontal="left" indent="1"/>
      <protection locked="0"/>
    </xf>
    <xf numFmtId="1" fontId="0" fillId="4" borderId="35" xfId="0" applyNumberFormat="1" applyFill="1" applyBorder="1" applyAlignment="1" applyProtection="1">
      <alignment horizontal="left"/>
      <protection locked="0"/>
    </xf>
    <xf numFmtId="0" fontId="0" fillId="3" borderId="36" xfId="0" applyFill="1" applyBorder="1" applyProtection="1">
      <protection locked="0"/>
    </xf>
    <xf numFmtId="0" fontId="0" fillId="3" borderId="35" xfId="0" applyFill="1" applyBorder="1" applyProtection="1">
      <protection locked="0"/>
    </xf>
    <xf numFmtId="0" fontId="31" fillId="3" borderId="35" xfId="0" applyFont="1" applyFill="1" applyBorder="1" applyAlignment="1" applyProtection="1">
      <alignment vertical="top" wrapText="1"/>
      <protection locked="0"/>
    </xf>
    <xf numFmtId="0" fontId="35" fillId="0" borderId="0" xfId="0" applyFont="1" applyBorder="1" applyProtection="1">
      <protection locked="0"/>
    </xf>
    <xf numFmtId="0" fontId="0" fillId="0" borderId="0" xfId="0" applyFill="1" applyBorder="1" applyAlignment="1" applyProtection="1">
      <alignment horizontal="left" vertical="top" wrapText="1"/>
      <protection locked="0"/>
    </xf>
    <xf numFmtId="0" fontId="31" fillId="5" borderId="9" xfId="0" applyFont="1" applyFill="1" applyBorder="1" applyAlignment="1" applyProtection="1">
      <alignment horizontal="center" vertical="center"/>
      <protection locked="0"/>
    </xf>
    <xf numFmtId="0" fontId="37" fillId="5" borderId="9" xfId="0" applyFont="1" applyFill="1" applyBorder="1" applyAlignment="1" applyProtection="1">
      <alignment horizontal="center" vertical="center"/>
      <protection locked="0"/>
    </xf>
    <xf numFmtId="0" fontId="31" fillId="0" borderId="5"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31" fillId="0" borderId="3" xfId="0" applyFont="1" applyBorder="1" applyAlignment="1" applyProtection="1">
      <alignment horizontal="right"/>
      <protection locked="0"/>
    </xf>
    <xf numFmtId="0" fontId="31" fillId="0" borderId="3" xfId="0" applyFont="1" applyBorder="1" applyAlignment="1" applyProtection="1">
      <alignment horizontal="center"/>
      <protection locked="0"/>
    </xf>
    <xf numFmtId="0" fontId="31" fillId="0" borderId="6" xfId="0" applyFont="1" applyBorder="1" applyAlignment="1" applyProtection="1">
      <alignment horizontal="center"/>
      <protection locked="0"/>
    </xf>
    <xf numFmtId="49" fontId="0" fillId="0" borderId="13"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protection locked="0"/>
    </xf>
    <xf numFmtId="2" fontId="0" fillId="0" borderId="13" xfId="0" applyNumberFormat="1" applyBorder="1" applyAlignment="1" applyProtection="1">
      <alignment vertical="center" wrapText="1"/>
      <protection locked="0"/>
    </xf>
    <xf numFmtId="167" fontId="0" fillId="0" borderId="19" xfId="0" applyNumberFormat="1" applyBorder="1" applyAlignment="1" applyProtection="1">
      <alignment horizontal="right" vertical="center" wrapText="1"/>
      <protection locked="0"/>
    </xf>
    <xf numFmtId="9" fontId="6" fillId="0" borderId="13" xfId="7" applyFon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4" fontId="0" fillId="0" borderId="13" xfId="0" applyNumberFormat="1" applyBorder="1" applyAlignment="1" applyProtection="1">
      <alignment horizontal="center" vertical="center" wrapText="1"/>
    </xf>
    <xf numFmtId="49" fontId="0" fillId="0" borderId="3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37"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4" fontId="0" fillId="0" borderId="37" xfId="0" applyNumberFormat="1" applyBorder="1" applyAlignment="1" applyProtection="1">
      <alignment horizontal="center" vertical="center" wrapText="1"/>
    </xf>
    <xf numFmtId="0" fontId="0" fillId="0" borderId="26" xfId="0" applyBorder="1" applyProtection="1">
      <protection locked="0"/>
    </xf>
    <xf numFmtId="4" fontId="39" fillId="0" borderId="9" xfId="0" applyNumberFormat="1" applyFont="1" applyBorder="1" applyAlignment="1" applyProtection="1">
      <alignment horizontal="center" vertical="center"/>
      <protection locked="0"/>
    </xf>
    <xf numFmtId="4" fontId="39" fillId="3" borderId="9" xfId="0" applyNumberFormat="1" applyFont="1" applyFill="1" applyBorder="1" applyAlignment="1" applyProtection="1">
      <alignment horizontal="center" vertical="center"/>
    </xf>
    <xf numFmtId="4" fontId="39" fillId="0" borderId="0" xfId="0" applyNumberFormat="1" applyFont="1" applyBorder="1" applyAlignment="1" applyProtection="1">
      <alignment horizontal="center" vertical="center"/>
      <protection locked="0"/>
    </xf>
    <xf numFmtId="4" fontId="39" fillId="0" borderId="0" xfId="0" applyNumberFormat="1" applyFont="1" applyBorder="1" applyAlignment="1" applyProtection="1">
      <alignment horizontal="center" vertical="center"/>
    </xf>
    <xf numFmtId="4" fontId="40" fillId="3" borderId="38" xfId="0" applyNumberFormat="1" applyFont="1" applyFill="1" applyBorder="1" applyAlignment="1" applyProtection="1">
      <alignment horizontal="center" vertical="center"/>
    </xf>
    <xf numFmtId="0" fontId="42" fillId="0" borderId="0" xfId="0" applyFont="1" applyBorder="1" applyProtection="1">
      <protection locked="0"/>
    </xf>
    <xf numFmtId="0" fontId="46" fillId="0" borderId="0" xfId="0" applyFont="1" applyBorder="1" applyProtection="1">
      <protection locked="0"/>
    </xf>
    <xf numFmtId="0" fontId="0" fillId="0" borderId="0" xfId="0" applyBorder="1" applyAlignment="1" applyProtection="1">
      <protection locked="0"/>
    </xf>
    <xf numFmtId="0" fontId="0" fillId="0" borderId="34" xfId="0" applyBorder="1" applyProtection="1">
      <protection locked="0"/>
    </xf>
    <xf numFmtId="0" fontId="0" fillId="0" borderId="35" xfId="0" applyBorder="1" applyProtection="1">
      <protection locked="0"/>
    </xf>
    <xf numFmtId="0" fontId="0" fillId="0" borderId="39" xfId="0" applyBorder="1" applyProtection="1">
      <protection locked="0"/>
    </xf>
    <xf numFmtId="0" fontId="0" fillId="3" borderId="0" xfId="0" applyFont="1" applyFill="1" applyBorder="1" applyAlignment="1" applyProtection="1">
      <alignment wrapText="1"/>
      <protection locked="0"/>
    </xf>
    <xf numFmtId="0" fontId="0" fillId="3" borderId="32" xfId="0" applyFont="1" applyFill="1" applyBorder="1" applyAlignment="1" applyProtection="1">
      <alignment wrapText="1"/>
      <protection locked="0"/>
    </xf>
    <xf numFmtId="6" fontId="0" fillId="0" borderId="0" xfId="0" applyNumberFormat="1" applyBorder="1" applyAlignment="1" applyProtection="1">
      <alignment horizontal="left" vertical="center"/>
      <protection locked="0"/>
    </xf>
    <xf numFmtId="0" fontId="53"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6" fillId="0" borderId="0" xfId="7" applyNumberFormat="1" applyFont="1" applyAlignment="1">
      <alignment horizontal="center"/>
    </xf>
    <xf numFmtId="2" fontId="44" fillId="0" borderId="0" xfId="0" applyNumberFormat="1" applyFont="1" applyFill="1" applyAlignment="1">
      <alignment horizontal="center"/>
    </xf>
    <xf numFmtId="0" fontId="54" fillId="0" borderId="0" xfId="0" applyFont="1" applyAlignment="1">
      <alignment vertical="center"/>
    </xf>
    <xf numFmtId="0" fontId="55" fillId="0" borderId="0" xfId="0" applyFont="1"/>
    <xf numFmtId="0" fontId="33" fillId="3" borderId="40" xfId="0" applyFont="1" applyFill="1" applyBorder="1" applyAlignment="1">
      <alignment vertical="center"/>
    </xf>
    <xf numFmtId="0" fontId="33" fillId="3" borderId="41" xfId="0" applyFont="1" applyFill="1" applyBorder="1" applyAlignment="1">
      <alignment vertical="center" wrapText="1"/>
    </xf>
    <xf numFmtId="2" fontId="33" fillId="3" borderId="41" xfId="0" applyNumberFormat="1" applyFont="1" applyFill="1" applyBorder="1" applyAlignment="1">
      <alignment horizontal="right" vertical="center" wrapText="1"/>
    </xf>
    <xf numFmtId="0" fontId="33" fillId="3" borderId="41" xfId="0" applyFont="1" applyFill="1" applyBorder="1" applyAlignment="1">
      <alignment horizontal="left" vertical="center" wrapText="1" indent="1"/>
    </xf>
    <xf numFmtId="0" fontId="0" fillId="0" borderId="0" xfId="0" applyBorder="1"/>
    <xf numFmtId="2" fontId="33" fillId="3" borderId="41" xfId="7" applyNumberFormat="1" applyFont="1" applyFill="1" applyBorder="1" applyAlignment="1">
      <alignment horizontal="center" vertical="center" wrapText="1"/>
    </xf>
    <xf numFmtId="2" fontId="56" fillId="3" borderId="41" xfId="7" applyNumberFormat="1" applyFont="1" applyFill="1" applyBorder="1" applyAlignment="1">
      <alignment horizontal="center" vertical="center" wrapText="1"/>
    </xf>
    <xf numFmtId="2" fontId="6" fillId="7" borderId="42" xfId="7" applyNumberFormat="1" applyFont="1" applyFill="1" applyBorder="1" applyAlignment="1" applyProtection="1">
      <alignment horizontal="right" vertical="center" indent="1"/>
      <protection locked="0"/>
    </xf>
    <xf numFmtId="2" fontId="44" fillId="0" borderId="42" xfId="7" applyNumberFormat="1" applyFont="1" applyFill="1" applyBorder="1" applyAlignment="1">
      <alignment horizontal="center" vertical="center"/>
    </xf>
    <xf numFmtId="14" fontId="0" fillId="0" borderId="0" xfId="0" applyNumberFormat="1"/>
    <xf numFmtId="0" fontId="0" fillId="2" borderId="42" xfId="0" applyFill="1" applyBorder="1" applyAlignment="1">
      <alignment horizontal="left" vertical="center" indent="1"/>
    </xf>
    <xf numFmtId="0" fontId="0" fillId="2" borderId="42" xfId="0" applyFill="1" applyBorder="1" applyAlignment="1" applyProtection="1">
      <alignment vertical="center"/>
      <protection locked="0"/>
    </xf>
    <xf numFmtId="49" fontId="26" fillId="2" borderId="42" xfId="0" applyNumberFormat="1" applyFont="1" applyFill="1" applyBorder="1" applyAlignment="1" applyProtection="1">
      <alignment horizontal="left" vertical="center" indent="1"/>
      <protection locked="0"/>
    </xf>
    <xf numFmtId="9" fontId="0" fillId="0" borderId="0" xfId="0" applyNumberFormat="1"/>
    <xf numFmtId="0" fontId="19" fillId="0" borderId="0" xfId="0" applyFont="1"/>
    <xf numFmtId="2" fontId="6" fillId="7" borderId="42" xfId="7" applyNumberFormat="1" applyFont="1" applyFill="1" applyBorder="1" applyAlignment="1" applyProtection="1">
      <alignment horizontal="center" vertical="center"/>
      <protection locked="0"/>
    </xf>
    <xf numFmtId="2" fontId="0" fillId="2" borderId="42" xfId="0" applyNumberFormat="1" applyFill="1" applyBorder="1" applyAlignment="1" applyProtection="1">
      <alignment horizontal="right" vertical="center" indent="1"/>
      <protection locked="0"/>
    </xf>
    <xf numFmtId="2" fontId="0" fillId="0" borderId="0" xfId="0" applyNumberFormat="1" applyAlignment="1">
      <alignment horizontal="right" vertical="center" indent="1"/>
    </xf>
    <xf numFmtId="2" fontId="6" fillId="0" borderId="0" xfId="7" applyNumberFormat="1" applyFont="1" applyAlignment="1">
      <alignment horizontal="right" indent="1"/>
    </xf>
    <xf numFmtId="2" fontId="44" fillId="0" borderId="0" xfId="7" applyNumberFormat="1" applyFont="1" applyFill="1" applyAlignment="1">
      <alignment horizontal="center"/>
    </xf>
    <xf numFmtId="0" fontId="18" fillId="2" borderId="0" xfId="0" applyFont="1" applyFill="1" applyBorder="1" applyAlignment="1">
      <alignment vertical="center" wrapText="1"/>
    </xf>
    <xf numFmtId="14" fontId="20" fillId="3" borderId="0" xfId="0" applyNumberFormat="1" applyFont="1" applyFill="1" applyBorder="1" applyAlignment="1">
      <alignment horizontal="center" vertical="center"/>
    </xf>
    <xf numFmtId="6" fontId="18" fillId="2" borderId="0" xfId="0" applyNumberFormat="1" applyFont="1" applyFill="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xf>
    <xf numFmtId="0" fontId="18" fillId="3" borderId="9" xfId="0" applyFont="1" applyFill="1" applyBorder="1" applyAlignment="1">
      <alignment vertical="center"/>
    </xf>
    <xf numFmtId="0" fontId="18" fillId="8" borderId="9" xfId="0" applyFont="1" applyFill="1" applyBorder="1" applyAlignment="1">
      <alignment vertical="center"/>
    </xf>
    <xf numFmtId="0" fontId="18" fillId="4" borderId="9" xfId="0" applyFont="1" applyFill="1" applyBorder="1" applyAlignment="1">
      <alignment horizontal="center" vertical="center"/>
    </xf>
    <xf numFmtId="0" fontId="26" fillId="4" borderId="9" xfId="0" applyFont="1" applyFill="1" applyBorder="1" applyAlignment="1">
      <alignment horizontal="center" vertical="center"/>
    </xf>
    <xf numFmtId="0" fontId="0" fillId="4" borderId="9" xfId="0" applyFill="1" applyBorder="1" applyAlignment="1">
      <alignment vertical="center"/>
    </xf>
    <xf numFmtId="0" fontId="17" fillId="3" borderId="39" xfId="0" applyFont="1" applyFill="1" applyBorder="1" applyAlignment="1" applyProtection="1">
      <alignment horizontal="left"/>
      <protection locked="0"/>
    </xf>
    <xf numFmtId="14" fontId="57" fillId="6" borderId="0" xfId="0" applyNumberFormat="1" applyFont="1" applyFill="1" applyBorder="1" applyAlignment="1" applyProtection="1">
      <alignment horizontal="left"/>
      <protection locked="0"/>
    </xf>
    <xf numFmtId="0" fontId="17" fillId="0" borderId="0" xfId="0" applyFont="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6" fontId="18" fillId="3" borderId="2" xfId="0" applyNumberFormat="1" applyFont="1" applyFill="1" applyBorder="1" applyAlignment="1">
      <alignment vertical="center"/>
    </xf>
    <xf numFmtId="0" fontId="0" fillId="7" borderId="0" xfId="0" applyFill="1"/>
    <xf numFmtId="2" fontId="6" fillId="7" borderId="0" xfId="7" applyNumberFormat="1" applyFont="1" applyFill="1" applyAlignment="1">
      <alignment horizontal="right" indent="1"/>
    </xf>
    <xf numFmtId="14" fontId="18" fillId="3" borderId="0" xfId="0" applyNumberFormat="1" applyFont="1" applyFill="1" applyAlignment="1">
      <alignment vertical="center"/>
    </xf>
    <xf numFmtId="0" fontId="18" fillId="2" borderId="0" xfId="0" applyFont="1" applyFill="1" applyAlignment="1">
      <alignment horizontal="left"/>
    </xf>
    <xf numFmtId="0" fontId="18" fillId="2" borderId="0" xfId="0" applyFont="1" applyFill="1" applyBorder="1" applyAlignment="1">
      <alignment horizontal="center" vertical="center"/>
    </xf>
    <xf numFmtId="0" fontId="0" fillId="9" borderId="42" xfId="0" applyFill="1" applyBorder="1" applyAlignment="1" applyProtection="1">
      <alignment vertical="center"/>
      <protection locked="0"/>
    </xf>
    <xf numFmtId="44" fontId="0" fillId="9" borderId="42" xfId="0" applyNumberFormat="1" applyFill="1" applyBorder="1" applyAlignment="1" applyProtection="1">
      <alignment horizontal="right" vertical="center" indent="1"/>
      <protection locked="0"/>
    </xf>
    <xf numFmtId="49" fontId="26" fillId="9" borderId="42" xfId="0" applyNumberFormat="1" applyFont="1" applyFill="1" applyBorder="1" applyAlignment="1" applyProtection="1">
      <alignment horizontal="left" vertical="center" indent="1"/>
      <protection locked="0"/>
    </xf>
    <xf numFmtId="44" fontId="0" fillId="10" borderId="42" xfId="0" applyNumberFormat="1" applyFill="1" applyBorder="1" applyAlignment="1" applyProtection="1">
      <alignment horizontal="right" vertical="center" indent="1"/>
      <protection locked="0"/>
    </xf>
    <xf numFmtId="49" fontId="26" fillId="10" borderId="42" xfId="0" applyNumberFormat="1" applyFont="1" applyFill="1" applyBorder="1" applyAlignment="1" applyProtection="1">
      <alignment horizontal="left" vertical="center" indent="1"/>
      <protection locked="0"/>
    </xf>
    <xf numFmtId="0" fontId="0" fillId="11" borderId="42" xfId="0" applyFill="1" applyBorder="1" applyAlignment="1" applyProtection="1">
      <alignment vertical="center"/>
      <protection locked="0"/>
    </xf>
    <xf numFmtId="44" fontId="0" fillId="11" borderId="42" xfId="0" applyNumberFormat="1" applyFill="1" applyBorder="1" applyAlignment="1" applyProtection="1">
      <alignment horizontal="right" vertical="center" indent="1"/>
      <protection locked="0"/>
    </xf>
    <xf numFmtId="49" fontId="26" fillId="11" borderId="42" xfId="0" applyNumberFormat="1" applyFont="1" applyFill="1" applyBorder="1" applyAlignment="1" applyProtection="1">
      <alignment horizontal="left" vertical="center" indent="1"/>
      <protection locked="0"/>
    </xf>
    <xf numFmtId="0" fontId="26" fillId="11" borderId="42" xfId="0" applyFont="1" applyFill="1" applyBorder="1" applyAlignment="1" applyProtection="1">
      <alignment vertical="center"/>
      <protection locked="0"/>
    </xf>
    <xf numFmtId="0" fontId="0" fillId="12" borderId="42" xfId="0" applyFill="1" applyBorder="1" applyAlignment="1" applyProtection="1">
      <alignment vertical="center"/>
      <protection locked="0"/>
    </xf>
    <xf numFmtId="44" fontId="0" fillId="12" borderId="42" xfId="0" applyNumberFormat="1" applyFill="1" applyBorder="1" applyAlignment="1" applyProtection="1">
      <alignment horizontal="right" vertical="center" indent="1"/>
      <protection locked="0"/>
    </xf>
    <xf numFmtId="49" fontId="26" fillId="12" borderId="42" xfId="0" applyNumberFormat="1" applyFont="1" applyFill="1" applyBorder="1" applyAlignment="1" applyProtection="1">
      <alignment horizontal="left" vertical="center" indent="1"/>
      <protection locked="0"/>
    </xf>
    <xf numFmtId="0" fontId="19" fillId="10" borderId="42" xfId="0" applyFont="1" applyFill="1" applyBorder="1" applyAlignment="1" applyProtection="1">
      <alignment vertical="center"/>
      <protection locked="0"/>
    </xf>
    <xf numFmtId="0" fontId="0" fillId="13" borderId="42" xfId="0" applyFill="1" applyBorder="1" applyAlignment="1" applyProtection="1">
      <alignment vertical="center"/>
      <protection locked="0"/>
    </xf>
    <xf numFmtId="44" fontId="0" fillId="13" borderId="42" xfId="0" applyNumberFormat="1" applyFill="1" applyBorder="1" applyAlignment="1" applyProtection="1">
      <alignment horizontal="right" vertical="center" indent="1"/>
      <protection locked="0"/>
    </xf>
    <xf numFmtId="49" fontId="26" fillId="13" borderId="42" xfId="0" applyNumberFormat="1" applyFont="1" applyFill="1" applyBorder="1" applyAlignment="1" applyProtection="1">
      <alignment horizontal="left" vertical="center" indent="1"/>
      <protection locked="0"/>
    </xf>
    <xf numFmtId="0" fontId="0" fillId="14" borderId="42" xfId="0" applyFill="1" applyBorder="1" applyAlignment="1" applyProtection="1">
      <alignment vertical="center"/>
      <protection locked="0"/>
    </xf>
    <xf numFmtId="44" fontId="0" fillId="14" borderId="42" xfId="0" applyNumberFormat="1" applyFill="1" applyBorder="1" applyAlignment="1" applyProtection="1">
      <alignment horizontal="right" vertical="center" indent="1"/>
      <protection locked="0"/>
    </xf>
    <xf numFmtId="49" fontId="26" fillId="14" borderId="42" xfId="0" applyNumberFormat="1" applyFont="1" applyFill="1" applyBorder="1" applyAlignment="1" applyProtection="1">
      <alignment horizontal="left" vertical="center" indent="1"/>
      <protection locked="0"/>
    </xf>
    <xf numFmtId="0" fontId="0" fillId="15" borderId="42" xfId="0" applyFill="1" applyBorder="1" applyAlignment="1" applyProtection="1">
      <alignment vertical="center"/>
      <protection locked="0"/>
    </xf>
    <xf numFmtId="44" fontId="0" fillId="15" borderId="42" xfId="0" applyNumberFormat="1" applyFill="1" applyBorder="1" applyAlignment="1" applyProtection="1">
      <alignment horizontal="right" vertical="center" indent="1"/>
      <protection locked="0"/>
    </xf>
    <xf numFmtId="49" fontId="26" fillId="15" borderId="42" xfId="0" applyNumberFormat="1" applyFont="1" applyFill="1" applyBorder="1" applyAlignment="1" applyProtection="1">
      <alignment horizontal="left" vertical="center" indent="1"/>
      <protection locked="0"/>
    </xf>
    <xf numFmtId="2" fontId="0" fillId="11" borderId="42"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2" borderId="0" xfId="0" applyFill="1" applyAlignment="1">
      <alignment horizontal="left" vertical="center"/>
    </xf>
    <xf numFmtId="0" fontId="20" fillId="2" borderId="0" xfId="0" applyFont="1" applyFill="1" applyAlignment="1">
      <alignment horizontal="center" vertical="center"/>
    </xf>
    <xf numFmtId="6" fontId="18" fillId="2" borderId="0" xfId="0" applyNumberFormat="1" applyFont="1" applyFill="1" applyBorder="1" applyAlignment="1">
      <alignment horizontal="center" vertical="center"/>
    </xf>
    <xf numFmtId="14" fontId="18" fillId="2" borderId="0" xfId="0" applyNumberFormat="1" applyFont="1" applyFill="1" applyAlignment="1">
      <alignment horizontal="center"/>
    </xf>
    <xf numFmtId="0" fontId="18" fillId="2" borderId="3" xfId="0" applyFont="1" applyFill="1" applyBorder="1" applyAlignment="1">
      <alignment vertical="center"/>
    </xf>
    <xf numFmtId="0" fontId="18" fillId="2" borderId="1" xfId="0" applyFont="1" applyFill="1" applyBorder="1" applyAlignment="1">
      <alignment horizontal="left"/>
    </xf>
    <xf numFmtId="0" fontId="62" fillId="2" borderId="0" xfId="0" applyFont="1" applyFill="1" applyAlignment="1">
      <alignment vertical="center"/>
    </xf>
    <xf numFmtId="0" fontId="0" fillId="0" borderId="1" xfId="0" applyBorder="1" applyAlignment="1">
      <alignment vertical="center"/>
    </xf>
    <xf numFmtId="0" fontId="0" fillId="2" borderId="1" xfId="0" applyFill="1" applyBorder="1" applyAlignment="1">
      <alignment horizontal="left" vertical="center"/>
    </xf>
    <xf numFmtId="0" fontId="20" fillId="2" borderId="1" xfId="0" applyFont="1" applyFill="1" applyBorder="1" applyAlignment="1">
      <alignment horizontal="center" vertical="center"/>
    </xf>
    <xf numFmtId="0" fontId="63" fillId="3" borderId="0" xfId="0" applyFont="1" applyFill="1" applyAlignment="1">
      <alignment vertical="center"/>
    </xf>
    <xf numFmtId="0" fontId="20" fillId="2" borderId="0" xfId="0" applyFont="1" applyFill="1" applyBorder="1" applyAlignment="1">
      <alignment vertical="center"/>
    </xf>
    <xf numFmtId="0" fontId="63" fillId="3" borderId="19" xfId="0" applyFont="1" applyFill="1" applyBorder="1" applyAlignment="1">
      <alignment vertical="center"/>
    </xf>
    <xf numFmtId="6" fontId="63" fillId="3" borderId="0" xfId="0" applyNumberFormat="1" applyFont="1" applyFill="1" applyBorder="1" applyAlignment="1">
      <alignment horizontal="center" vertical="center"/>
    </xf>
    <xf numFmtId="0" fontId="18" fillId="3" borderId="0" xfId="0" applyFont="1" applyFill="1" applyBorder="1" applyAlignment="1">
      <alignment horizontal="center" vertical="center"/>
    </xf>
    <xf numFmtId="0" fontId="21" fillId="2" borderId="0" xfId="0" applyFont="1" applyFill="1" applyBorder="1" applyAlignment="1">
      <alignment horizontal="center" vertical="center"/>
    </xf>
    <xf numFmtId="6" fontId="20"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8" fillId="4" borderId="0" xfId="0" applyFont="1" applyFill="1" applyAlignment="1"/>
    <xf numFmtId="0" fontId="18" fillId="4" borderId="0" xfId="0" applyFont="1" applyFill="1" applyBorder="1" applyAlignment="1"/>
    <xf numFmtId="0" fontId="18" fillId="4" borderId="0" xfId="0" applyFont="1" applyFill="1" applyBorder="1" applyAlignment="1">
      <alignment horizontal="center"/>
    </xf>
    <xf numFmtId="14" fontId="18" fillId="4" borderId="56" xfId="0" applyNumberFormat="1" applyFont="1" applyFill="1" applyBorder="1" applyAlignment="1"/>
    <xf numFmtId="14" fontId="18" fillId="4" borderId="0" xfId="0" applyNumberFormat="1" applyFont="1" applyFill="1" applyBorder="1" applyAlignment="1">
      <alignment horizontal="center"/>
    </xf>
    <xf numFmtId="0" fontId="18" fillId="4" borderId="0" xfId="0" applyFont="1" applyFill="1" applyBorder="1" applyAlignment="1">
      <alignment vertical="center"/>
    </xf>
    <xf numFmtId="0" fontId="18" fillId="2" borderId="0" xfId="0" applyFont="1" applyFill="1" applyBorder="1" applyAlignment="1"/>
    <xf numFmtId="0" fontId="18" fillId="2" borderId="0" xfId="0" applyFont="1" applyFill="1" applyBorder="1" applyAlignment="1">
      <alignment horizontal="center"/>
    </xf>
    <xf numFmtId="14" fontId="18" fillId="2" borderId="0" xfId="0" applyNumberFormat="1" applyFont="1" applyFill="1" applyBorder="1" applyAlignment="1"/>
    <xf numFmtId="0" fontId="18" fillId="2" borderId="0" xfId="0" applyFont="1" applyFill="1" applyBorder="1" applyAlignment="1">
      <alignment horizontal="left"/>
    </xf>
    <xf numFmtId="14" fontId="18" fillId="2" borderId="0" xfId="0" applyNumberFormat="1" applyFont="1" applyFill="1" applyBorder="1" applyAlignment="1">
      <alignment horizontal="center"/>
    </xf>
    <xf numFmtId="0" fontId="23" fillId="2" borderId="0" xfId="0" applyFont="1" applyFill="1" applyBorder="1" applyAlignment="1">
      <alignment vertical="center" wrapText="1"/>
    </xf>
    <xf numFmtId="0" fontId="23" fillId="2" borderId="0" xfId="0" applyFont="1" applyFill="1" applyBorder="1" applyAlignment="1">
      <alignment vertical="center"/>
    </xf>
    <xf numFmtId="0" fontId="28" fillId="2" borderId="0" xfId="0" applyFont="1" applyFill="1" applyBorder="1" applyAlignment="1">
      <alignment vertical="center"/>
    </xf>
    <xf numFmtId="0" fontId="26" fillId="2" borderId="0" xfId="0" applyFont="1" applyFill="1" applyBorder="1" applyAlignment="1">
      <alignment horizontal="center" vertical="center"/>
    </xf>
    <xf numFmtId="0" fontId="36" fillId="17" borderId="0" xfId="0" applyFont="1" applyFill="1" applyBorder="1" applyAlignment="1">
      <alignment horizontal="left" indent="1"/>
    </xf>
    <xf numFmtId="0" fontId="36" fillId="17" borderId="0" xfId="0" applyFont="1" applyFill="1" applyBorder="1"/>
    <xf numFmtId="0" fontId="66" fillId="17" borderId="0" xfId="0" applyFont="1" applyFill="1" applyBorder="1" applyAlignment="1">
      <alignment horizontal="left" indent="1"/>
    </xf>
    <xf numFmtId="0" fontId="68" fillId="17" borderId="0" xfId="0" applyFont="1" applyFill="1" applyBorder="1" applyAlignment="1">
      <alignment horizontal="left" indent="1"/>
    </xf>
    <xf numFmtId="0" fontId="69" fillId="17" borderId="0" xfId="0" applyFont="1" applyFill="1" applyBorder="1" applyAlignment="1">
      <alignment horizontal="left" vertical="justify" wrapText="1" indent="1"/>
    </xf>
    <xf numFmtId="0" fontId="66" fillId="17" borderId="0" xfId="0" applyFont="1" applyFill="1" applyBorder="1" applyAlignment="1">
      <alignment horizontal="left" vertical="justify" indent="1"/>
    </xf>
    <xf numFmtId="0" fontId="68" fillId="17" borderId="0" xfId="0" applyFont="1" applyFill="1" applyBorder="1" applyAlignment="1">
      <alignment horizontal="left" vertical="justify" indent="1"/>
    </xf>
    <xf numFmtId="0" fontId="68" fillId="17" borderId="0" xfId="0" applyFont="1" applyFill="1" applyBorder="1" applyAlignment="1">
      <alignment horizontal="left" vertical="center" indent="1"/>
    </xf>
    <xf numFmtId="0" fontId="67" fillId="17" borderId="0" xfId="0" applyFont="1" applyFill="1" applyBorder="1" applyAlignment="1">
      <alignment horizontal="justify" vertical="justify" wrapText="1"/>
    </xf>
    <xf numFmtId="0" fontId="67" fillId="17" borderId="0" xfId="0" applyFont="1" applyFill="1" applyBorder="1" applyAlignment="1">
      <alignment vertical="center"/>
    </xf>
    <xf numFmtId="0" fontId="70" fillId="17" borderId="0" xfId="0" applyFont="1" applyFill="1" applyBorder="1" applyAlignment="1">
      <alignment horizontal="justify" vertical="justify"/>
    </xf>
    <xf numFmtId="0" fontId="67" fillId="17" borderId="0" xfId="0" applyFont="1" applyFill="1" applyBorder="1" applyAlignment="1">
      <alignment vertical="center" wrapText="1"/>
    </xf>
    <xf numFmtId="0" fontId="66" fillId="17" borderId="0" xfId="0" applyFont="1" applyFill="1" applyBorder="1"/>
    <xf numFmtId="0" fontId="70" fillId="17" borderId="0" xfId="0" applyFont="1" applyFill="1" applyBorder="1" applyAlignment="1">
      <alignment horizontal="left" vertical="justify" indent="1"/>
    </xf>
    <xf numFmtId="0" fontId="67" fillId="17" borderId="0" xfId="0" applyFont="1" applyFill="1" applyBorder="1" applyAlignment="1">
      <alignment vertical="justify" wrapText="1"/>
    </xf>
    <xf numFmtId="0" fontId="67" fillId="17" borderId="0" xfId="0" applyFont="1" applyFill="1" applyBorder="1" applyAlignment="1">
      <alignment horizontal="justify" vertical="justify"/>
    </xf>
    <xf numFmtId="0" fontId="36" fillId="17" borderId="0" xfId="0" applyFont="1" applyFill="1" applyBorder="1" applyAlignment="1">
      <alignment horizontal="center"/>
    </xf>
    <xf numFmtId="0" fontId="68" fillId="17" borderId="0" xfId="0" applyFont="1" applyFill="1" applyBorder="1" applyAlignment="1">
      <alignment horizontal="right"/>
    </xf>
    <xf numFmtId="0" fontId="67" fillId="17" borderId="0" xfId="0" applyFont="1" applyFill="1" applyBorder="1" applyAlignment="1">
      <alignment horizontal="justify" vertical="center" wrapText="1"/>
    </xf>
    <xf numFmtId="0" fontId="68" fillId="17" borderId="0" xfId="0" applyFont="1" applyFill="1" applyBorder="1"/>
    <xf numFmtId="0" fontId="68" fillId="17" borderId="0" xfId="0" applyFont="1" applyFill="1" applyBorder="1" applyAlignment="1">
      <alignment horizontal="justify" vertical="center"/>
    </xf>
    <xf numFmtId="0" fontId="71" fillId="17" borderId="0" xfId="0" applyFont="1" applyFill="1" applyBorder="1" applyAlignment="1">
      <alignment vertical="center" wrapText="1"/>
    </xf>
    <xf numFmtId="0" fontId="20" fillId="3" borderId="2" xfId="0" applyFont="1" applyFill="1" applyBorder="1" applyAlignment="1">
      <alignment horizontal="center" vertical="center"/>
    </xf>
    <xf numFmtId="0" fontId="21" fillId="3" borderId="0" xfId="0" applyFont="1" applyFill="1" applyBorder="1" applyAlignment="1">
      <alignment horizontal="center" vertical="center"/>
    </xf>
    <xf numFmtId="6" fontId="20" fillId="3" borderId="2" xfId="0" applyNumberFormat="1" applyFont="1" applyFill="1" applyBorder="1" applyAlignment="1">
      <alignment horizontal="center" vertical="center"/>
    </xf>
    <xf numFmtId="2" fontId="19" fillId="2" borderId="0" xfId="0" applyNumberFormat="1" applyFont="1" applyFill="1" applyBorder="1" applyAlignment="1">
      <alignment horizontal="center" vertical="center"/>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9" borderId="42" xfId="0" applyFill="1" applyBorder="1" applyAlignment="1">
      <alignment horizontal="center" vertical="center"/>
    </xf>
    <xf numFmtId="0" fontId="0" fillId="11" borderId="42" xfId="0" applyFill="1" applyBorder="1" applyAlignment="1">
      <alignment horizontal="center" vertical="center"/>
    </xf>
    <xf numFmtId="0" fontId="0" fillId="12" borderId="42" xfId="0" applyFill="1" applyBorder="1" applyAlignment="1">
      <alignment horizontal="center" vertical="center"/>
    </xf>
    <xf numFmtId="0" fontId="0" fillId="13" borderId="42" xfId="0" applyFill="1" applyBorder="1" applyAlignment="1">
      <alignment horizontal="center" vertical="center"/>
    </xf>
    <xf numFmtId="0" fontId="0" fillId="15" borderId="42"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42" xfId="0" applyFill="1" applyBorder="1" applyAlignment="1">
      <alignment horizontal="center" vertical="center"/>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0" fillId="12" borderId="0" xfId="0" applyFill="1" applyAlignment="1">
      <alignment horizontal="center"/>
    </xf>
    <xf numFmtId="0" fontId="0" fillId="14" borderId="0" xfId="0" applyFill="1" applyAlignment="1">
      <alignment horizontal="center"/>
    </xf>
    <xf numFmtId="0" fontId="0" fillId="14" borderId="0" xfId="0" applyFill="1"/>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0" borderId="42" xfId="0" applyFill="1" applyBorder="1" applyAlignment="1">
      <alignment horizontal="center" vertical="center"/>
    </xf>
    <xf numFmtId="0" fontId="0" fillId="14" borderId="0" xfId="0" applyFill="1" applyBorder="1" applyAlignment="1">
      <alignment horizontal="center"/>
    </xf>
    <xf numFmtId="0" fontId="0" fillId="14" borderId="57" xfId="0" applyFill="1" applyBorder="1" applyAlignment="1" applyProtection="1">
      <alignment vertical="center"/>
      <protection locked="0"/>
    </xf>
    <xf numFmtId="0" fontId="0" fillId="18" borderId="0" xfId="0" applyFill="1" applyBorder="1" applyAlignment="1">
      <alignment horizontal="center"/>
    </xf>
    <xf numFmtId="0" fontId="0" fillId="18" borderId="57" xfId="0" applyFill="1" applyBorder="1" applyAlignment="1" applyProtection="1">
      <alignment vertical="center"/>
      <protection locked="0"/>
    </xf>
    <xf numFmtId="2" fontId="0" fillId="18" borderId="0" xfId="0" applyNumberFormat="1" applyFill="1" applyAlignment="1">
      <alignment horizontal="right" vertical="center" indent="1"/>
    </xf>
    <xf numFmtId="0" fontId="0" fillId="18" borderId="0" xfId="0" applyFill="1" applyAlignment="1">
      <alignment horizontal="left" indent="1"/>
    </xf>
    <xf numFmtId="0" fontId="0" fillId="19" borderId="0" xfId="0" applyFill="1" applyAlignment="1">
      <alignment horizontal="center"/>
    </xf>
    <xf numFmtId="0" fontId="0" fillId="19" borderId="0" xfId="0" applyFill="1"/>
    <xf numFmtId="2" fontId="0" fillId="19" borderId="0" xfId="0" applyNumberFormat="1" applyFill="1" applyAlignment="1">
      <alignment horizontal="right" vertical="center" indent="1"/>
    </xf>
    <xf numFmtId="0" fontId="0" fillId="19" borderId="0" xfId="0" applyFill="1" applyAlignment="1">
      <alignment horizontal="left" indent="1"/>
    </xf>
    <xf numFmtId="0" fontId="19" fillId="2" borderId="0" xfId="0" applyFont="1" applyFill="1" applyAlignment="1">
      <alignment horizontal="center" vertical="center"/>
    </xf>
    <xf numFmtId="0" fontId="21" fillId="3" borderId="0" xfId="0" applyFont="1" applyFill="1" applyAlignment="1">
      <alignment horizontal="center" vertical="center"/>
    </xf>
    <xf numFmtId="0" fontId="0" fillId="2" borderId="0" xfId="0" applyFill="1" applyBorder="1" applyAlignment="1">
      <alignment horizontal="left" vertical="center"/>
    </xf>
    <xf numFmtId="0" fontId="27" fillId="3" borderId="0" xfId="0" applyFont="1" applyFill="1" applyBorder="1" applyAlignment="1">
      <alignment horizontal="center" vertical="center"/>
    </xf>
    <xf numFmtId="0" fontId="0" fillId="2" borderId="0" xfId="0" applyFill="1" applyAlignment="1">
      <alignment horizontal="left" vertical="center"/>
    </xf>
    <xf numFmtId="0" fontId="20" fillId="3" borderId="0" xfId="0" applyFont="1" applyFill="1" applyAlignment="1">
      <alignment horizontal="center" vertical="center"/>
    </xf>
    <xf numFmtId="0" fontId="59" fillId="3" borderId="2" xfId="0" applyFont="1" applyFill="1" applyBorder="1" applyAlignment="1">
      <alignment horizontal="center" vertical="center"/>
    </xf>
    <xf numFmtId="0" fontId="59" fillId="3" borderId="0" xfId="0" applyFont="1" applyFill="1" applyBorder="1" applyAlignment="1">
      <alignment horizontal="center" vertical="center"/>
    </xf>
    <xf numFmtId="6" fontId="21" fillId="3" borderId="1"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18"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63" fillId="3" borderId="0" xfId="0" applyFont="1" applyFill="1" applyBorder="1" applyAlignment="1">
      <alignment horizontal="center" vertical="center"/>
    </xf>
    <xf numFmtId="0" fontId="19" fillId="2" borderId="28" xfId="0" applyFont="1" applyFill="1" applyBorder="1" applyAlignment="1">
      <alignment horizontal="center" vertical="center" wrapText="1"/>
    </xf>
    <xf numFmtId="0" fontId="62" fillId="2" borderId="3" xfId="0" applyFont="1" applyFill="1" applyBorder="1" applyAlignment="1">
      <alignment horizontal="left" vertical="center"/>
    </xf>
    <xf numFmtId="0" fontId="62" fillId="2" borderId="0" xfId="0" applyFont="1" applyFill="1" applyBorder="1" applyAlignment="1">
      <alignment horizontal="left" vertical="center"/>
    </xf>
    <xf numFmtId="0" fontId="18" fillId="2" borderId="0" xfId="0" applyFont="1" applyFill="1" applyBorder="1" applyAlignment="1">
      <alignment horizontal="left" vertical="center"/>
    </xf>
    <xf numFmtId="0" fontId="19" fillId="3" borderId="3"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58" fillId="0" borderId="0" xfId="0" applyFont="1" applyAlignment="1">
      <alignment horizontal="center" vertical="center"/>
    </xf>
    <xf numFmtId="0" fontId="0" fillId="3" borderId="3" xfId="0" applyFill="1" applyBorder="1" applyAlignment="1">
      <alignment horizontal="center" vertical="center"/>
    </xf>
    <xf numFmtId="0" fontId="20" fillId="3" borderId="2"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9" xfId="0" applyFont="1" applyFill="1" applyBorder="1" applyAlignment="1">
      <alignment horizontal="center" vertical="center"/>
    </xf>
    <xf numFmtId="0" fontId="19" fillId="2" borderId="0" xfId="0" applyFont="1" applyFill="1" applyAlignment="1">
      <alignment horizontal="left" vertical="center"/>
    </xf>
    <xf numFmtId="0" fontId="18" fillId="0" borderId="0" xfId="0" applyFont="1" applyAlignment="1">
      <alignment horizontal="center" vertical="center"/>
    </xf>
    <xf numFmtId="14" fontId="18" fillId="3" borderId="0" xfId="0" applyNumberFormat="1" applyFont="1" applyFill="1" applyAlignment="1">
      <alignment horizontal="center" vertical="center"/>
    </xf>
    <xf numFmtId="164" fontId="18" fillId="3" borderId="0" xfId="0" applyNumberFormat="1" applyFont="1" applyFill="1" applyAlignment="1">
      <alignment horizontal="center" vertical="center"/>
    </xf>
    <xf numFmtId="0" fontId="7" fillId="3" borderId="0" xfId="1" applyFill="1" applyBorder="1" applyAlignment="1">
      <alignment horizontal="center" vertical="center"/>
    </xf>
    <xf numFmtId="0" fontId="18" fillId="3" borderId="0" xfId="0" applyFont="1" applyFill="1" applyBorder="1" applyAlignment="1">
      <alignment horizontal="center" vertical="center"/>
    </xf>
    <xf numFmtId="0" fontId="18" fillId="0" borderId="0" xfId="0" applyFont="1" applyAlignment="1">
      <alignment horizontal="left" vertical="center"/>
    </xf>
    <xf numFmtId="0" fontId="26" fillId="0" borderId="0" xfId="0" applyFont="1" applyBorder="1" applyAlignment="1">
      <alignment horizontal="left" vertical="center"/>
    </xf>
    <xf numFmtId="0" fontId="19" fillId="3" borderId="0" xfId="0" applyFont="1" applyFill="1" applyBorder="1" applyAlignment="1">
      <alignment horizontal="center" vertical="center"/>
    </xf>
    <xf numFmtId="0" fontId="60" fillId="2" borderId="0" xfId="0" applyFont="1" applyFill="1" applyBorder="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8" fontId="22" fillId="0" borderId="0" xfId="0" applyNumberFormat="1" applyFont="1" applyAlignment="1">
      <alignment horizontal="center" vertical="center" wrapText="1"/>
    </xf>
    <xf numFmtId="0" fontId="18" fillId="3" borderId="0" xfId="0" applyFont="1" applyFill="1" applyAlignment="1">
      <alignment horizontal="center" vertical="center"/>
    </xf>
    <xf numFmtId="0" fontId="59"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166" fontId="18" fillId="3" borderId="0" xfId="0" applyNumberFormat="1" applyFont="1" applyFill="1" applyBorder="1" applyAlignment="1">
      <alignment horizontal="center" vertical="center"/>
    </xf>
    <xf numFmtId="165" fontId="18" fillId="3" borderId="0" xfId="0" applyNumberFormat="1" applyFont="1" applyFill="1" applyAlignment="1">
      <alignment horizontal="center" vertical="center"/>
    </xf>
    <xf numFmtId="0" fontId="0" fillId="2" borderId="0" xfId="0" applyFill="1" applyAlignment="1">
      <alignment horizontal="center" vertical="center"/>
    </xf>
    <xf numFmtId="0" fontId="18" fillId="4" borderId="26" xfId="0" applyFont="1" applyFill="1" applyBorder="1" applyAlignment="1">
      <alignment horizontal="center" vertical="center"/>
    </xf>
    <xf numFmtId="0" fontId="18" fillId="4" borderId="27"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9" fillId="0" borderId="9" xfId="0" applyFont="1" applyBorder="1" applyAlignment="1">
      <alignment horizontal="center"/>
    </xf>
    <xf numFmtId="0" fontId="18" fillId="4" borderId="0" xfId="0" applyFont="1" applyFill="1" applyAlignment="1">
      <alignment horizontal="left" vertical="center"/>
    </xf>
    <xf numFmtId="0" fontId="18" fillId="0" borderId="19" xfId="0" applyFont="1" applyBorder="1" applyAlignment="1">
      <alignment vertical="center"/>
    </xf>
    <xf numFmtId="0" fontId="59" fillId="3" borderId="0" xfId="0" applyFont="1" applyFill="1" applyBorder="1" applyAlignment="1">
      <alignment horizontal="center" vertical="center" wrapText="1"/>
    </xf>
    <xf numFmtId="0" fontId="0" fillId="0" borderId="0" xfId="0" applyAlignment="1" applyProtection="1">
      <alignment horizontal="center"/>
      <protection locked="0"/>
    </xf>
    <xf numFmtId="0" fontId="18"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20" fillId="2" borderId="0" xfId="0" applyFont="1" applyFill="1" applyAlignment="1">
      <alignment horizontal="center" vertical="center"/>
    </xf>
    <xf numFmtId="0" fontId="26" fillId="2" borderId="0" xfId="0" applyFont="1" applyFill="1" applyBorder="1" applyAlignment="1">
      <alignment horizontal="left" vertical="top" wrapText="1"/>
    </xf>
    <xf numFmtId="0" fontId="26" fillId="2" borderId="0" xfId="0" applyFont="1" applyFill="1" applyBorder="1" applyAlignment="1">
      <alignment horizontal="left" vertical="center" wrapText="1"/>
    </xf>
    <xf numFmtId="0" fontId="18" fillId="2" borderId="0" xfId="0" applyFont="1" applyFill="1" applyAlignment="1">
      <alignment horizontal="center" vertical="center"/>
    </xf>
    <xf numFmtId="0" fontId="18" fillId="2" borderId="0" xfId="0" applyFont="1" applyFill="1" applyBorder="1" applyAlignment="1">
      <alignment horizontal="center" vertical="top" wrapText="1"/>
    </xf>
    <xf numFmtId="6"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0" fontId="18" fillId="0" borderId="0" xfId="0" applyFont="1" applyAlignment="1">
      <alignment horizontal="center"/>
    </xf>
    <xf numFmtId="0" fontId="23" fillId="2" borderId="0" xfId="0" applyFont="1" applyFill="1" applyBorder="1" applyAlignment="1">
      <alignment horizontal="center" vertical="center"/>
    </xf>
    <xf numFmtId="0" fontId="59" fillId="0" borderId="1" xfId="0" applyFont="1" applyBorder="1" applyAlignment="1">
      <alignment horizontal="center"/>
    </xf>
    <xf numFmtId="14" fontId="18" fillId="3" borderId="0" xfId="0" applyNumberFormat="1" applyFont="1" applyFill="1" applyAlignment="1">
      <alignment horizontal="center"/>
    </xf>
    <xf numFmtId="0" fontId="18" fillId="3" borderId="0" xfId="0" applyFont="1" applyFill="1" applyAlignment="1">
      <alignment horizontal="center"/>
    </xf>
    <xf numFmtId="0" fontId="23" fillId="2" borderId="0" xfId="0" applyFont="1" applyFill="1" applyBorder="1" applyAlignment="1">
      <alignment horizontal="center" vertical="center" wrapText="1"/>
    </xf>
    <xf numFmtId="0" fontId="18" fillId="0" borderId="0" xfId="0" applyFont="1" applyBorder="1" applyAlignment="1">
      <alignment horizontal="center" vertical="center"/>
    </xf>
    <xf numFmtId="0" fontId="18" fillId="0" borderId="0" xfId="0" applyFont="1" applyAlignment="1">
      <alignment horizontal="left"/>
    </xf>
    <xf numFmtId="49" fontId="0" fillId="0" borderId="0" xfId="0" applyNumberFormat="1" applyBorder="1" applyAlignment="1" applyProtection="1">
      <alignment horizontal="left" vertical="center" wrapText="1"/>
      <protection locked="0"/>
    </xf>
    <xf numFmtId="0" fontId="0" fillId="3" borderId="0" xfId="0" applyFont="1" applyFill="1" applyBorder="1" applyAlignment="1" applyProtection="1">
      <alignment horizontal="center" wrapText="1"/>
      <protection locked="0"/>
    </xf>
    <xf numFmtId="0" fontId="0" fillId="3" borderId="32" xfId="0" applyFont="1" applyFill="1" applyBorder="1" applyAlignment="1" applyProtection="1">
      <alignment horizontal="center" wrapText="1"/>
      <protection locked="0"/>
    </xf>
    <xf numFmtId="0" fontId="0" fillId="3" borderId="0" xfId="0" applyFont="1" applyFill="1" applyBorder="1" applyAlignment="1" applyProtection="1">
      <alignment horizontal="center"/>
      <protection locked="0"/>
    </xf>
    <xf numFmtId="0" fontId="0" fillId="3" borderId="32"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32" xfId="0" applyNumberFormat="1" applyFill="1" applyBorder="1" applyAlignment="1" applyProtection="1">
      <alignment horizontal="center"/>
      <protection locked="0"/>
    </xf>
    <xf numFmtId="0" fontId="19" fillId="3" borderId="13" xfId="0" applyFont="1" applyFill="1" applyBorder="1" applyAlignment="1" applyProtection="1">
      <alignment horizontal="center" vertical="center" wrapText="1"/>
      <protection locked="0"/>
    </xf>
    <xf numFmtId="0" fontId="19" fillId="3" borderId="22" xfId="0" applyFon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 fontId="0" fillId="3" borderId="20"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49" fontId="0" fillId="3" borderId="14" xfId="0" applyNumberFormat="1" applyFont="1" applyFill="1" applyBorder="1" applyAlignment="1" applyProtection="1">
      <alignment horizontal="center" vertical="center" wrapText="1"/>
      <protection locked="0"/>
    </xf>
    <xf numFmtId="49" fontId="0" fillId="3" borderId="18" xfId="0" applyNumberFormat="1" applyFont="1" applyFill="1" applyBorder="1" applyAlignment="1" applyProtection="1">
      <alignment horizontal="center" vertical="center" wrapText="1"/>
      <protection locked="0"/>
    </xf>
    <xf numFmtId="49" fontId="0" fillId="3" borderId="21" xfId="0" applyNumberFormat="1" applyFont="1" applyFill="1" applyBorder="1" applyAlignment="1" applyProtection="1">
      <alignment horizontal="center" vertical="center" wrapText="1"/>
      <protection locked="0"/>
    </xf>
    <xf numFmtId="0" fontId="33" fillId="3" borderId="0" xfId="0" applyFont="1" applyFill="1" applyBorder="1" applyAlignment="1" applyProtection="1">
      <alignment horizontal="center"/>
      <protection locked="0"/>
    </xf>
    <xf numFmtId="0" fontId="33" fillId="3" borderId="19" xfId="0" applyFont="1" applyFill="1" applyBorder="1" applyAlignment="1" applyProtection="1">
      <alignment horizontal="center"/>
      <protection locked="0"/>
    </xf>
    <xf numFmtId="49" fontId="0" fillId="0" borderId="14" xfId="0" applyNumberFormat="1" applyFont="1" applyBorder="1" applyAlignment="1" applyProtection="1">
      <alignment horizontal="center" vertical="center" wrapText="1"/>
      <protection locked="0"/>
    </xf>
    <xf numFmtId="49" fontId="0" fillId="0" borderId="18" xfId="0" applyNumberFormat="1" applyFont="1" applyBorder="1" applyAlignment="1" applyProtection="1">
      <alignment horizontal="center" vertical="center" wrapText="1"/>
      <protection locked="0"/>
    </xf>
    <xf numFmtId="49" fontId="0" fillId="0" borderId="21" xfId="0" applyNumberFormat="1"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3" xfId="0" applyNumberFormat="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4" fontId="0" fillId="0" borderId="20"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2" fontId="0" fillId="3" borderId="12" xfId="0" applyNumberFormat="1" applyFill="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12" xfId="0" applyNumberFormat="1" applyFill="1" applyBorder="1" applyAlignment="1" applyProtection="1">
      <alignment horizontal="center" vertical="center" wrapText="1"/>
      <protection locked="0"/>
    </xf>
    <xf numFmtId="167" fontId="0" fillId="3" borderId="13" xfId="0" applyNumberFormat="1" applyFill="1" applyBorder="1" applyAlignment="1" applyProtection="1">
      <alignment horizontal="center" vertical="center" wrapText="1"/>
      <protection locked="0"/>
    </xf>
    <xf numFmtId="167" fontId="0" fillId="3" borderId="22" xfId="0" applyNumberFormat="1" applyFill="1" applyBorder="1" applyAlignment="1" applyProtection="1">
      <alignment horizontal="center" vertical="center" wrapText="1"/>
      <protection locked="0"/>
    </xf>
    <xf numFmtId="0" fontId="61" fillId="8" borderId="0" xfId="0"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33" fillId="6" borderId="0" xfId="0" applyNumberFormat="1" applyFont="1" applyFill="1" applyBorder="1" applyAlignment="1" applyProtection="1">
      <alignment horizontal="left" vertical="center"/>
      <protection locked="0"/>
    </xf>
    <xf numFmtId="0" fontId="33" fillId="6" borderId="1" xfId="0" applyNumberFormat="1" applyFont="1" applyFill="1" applyBorder="1" applyAlignment="1" applyProtection="1">
      <alignment horizontal="left" vertical="center"/>
      <protection locked="0"/>
    </xf>
    <xf numFmtId="14" fontId="33" fillId="6" borderId="0" xfId="0" applyNumberFormat="1" applyFont="1" applyFill="1" applyBorder="1" applyAlignment="1" applyProtection="1">
      <alignment horizontal="left" vertical="center"/>
      <protection locked="0"/>
    </xf>
    <xf numFmtId="14" fontId="33" fillId="6" borderId="1" xfId="0" applyNumberFormat="1" applyFont="1" applyFill="1" applyBorder="1" applyAlignment="1" applyProtection="1">
      <alignment horizontal="left" vertical="center"/>
      <protection locked="0"/>
    </xf>
    <xf numFmtId="0" fontId="67" fillId="17" borderId="0" xfId="0" applyFont="1" applyFill="1" applyBorder="1" applyAlignment="1">
      <alignment horizontal="justify" vertical="center" wrapText="1"/>
    </xf>
    <xf numFmtId="0" fontId="67" fillId="17" borderId="0" xfId="0" applyFont="1" applyFill="1" applyBorder="1" applyAlignment="1">
      <alignment horizontal="justify" wrapText="1"/>
    </xf>
    <xf numFmtId="0" fontId="66" fillId="17" borderId="0" xfId="0" applyFont="1" applyFill="1" applyBorder="1" applyAlignment="1">
      <alignment horizontal="justify" vertical="center" wrapText="1"/>
    </xf>
    <xf numFmtId="0" fontId="67" fillId="17" borderId="0" xfId="0" applyFont="1" applyFill="1" applyBorder="1" applyAlignment="1">
      <alignment horizontal="justify" vertical="center"/>
    </xf>
    <xf numFmtId="0" fontId="67" fillId="17" borderId="0" xfId="0" applyFont="1" applyFill="1" applyBorder="1" applyAlignment="1">
      <alignment horizontal="justify" vertical="justify" wrapText="1"/>
    </xf>
    <xf numFmtId="0" fontId="68" fillId="17" borderId="0" xfId="0" applyFont="1" applyFill="1" applyBorder="1" applyAlignment="1">
      <alignment horizontal="left" vertical="justify" indent="1"/>
    </xf>
    <xf numFmtId="0" fontId="67" fillId="17" borderId="0" xfId="0" applyFont="1" applyFill="1" applyBorder="1" applyAlignment="1">
      <alignment horizontal="center" vertical="center" wrapText="1"/>
    </xf>
    <xf numFmtId="0" fontId="69" fillId="17" borderId="0" xfId="0" applyFont="1" applyFill="1" applyBorder="1" applyAlignment="1">
      <alignment horizontal="left" vertical="justify" wrapText="1" indent="1"/>
    </xf>
    <xf numFmtId="0" fontId="67" fillId="17" borderId="0" xfId="0" applyFont="1" applyFill="1" applyBorder="1" applyAlignment="1">
      <alignment horizontal="justify" vertical="justify"/>
    </xf>
    <xf numFmtId="49" fontId="0" fillId="0" borderId="13"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7" fontId="0" fillId="0" borderId="13"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13" xfId="0" applyNumberFormat="1" applyBorder="1" applyAlignment="1" applyProtection="1">
      <alignment horizontal="center" vertical="center" wrapText="1"/>
    </xf>
    <xf numFmtId="4" fontId="0" fillId="0" borderId="37" xfId="0" applyNumberFormat="1" applyBorder="1" applyAlignment="1" applyProtection="1">
      <alignment horizontal="center" vertical="center" wrapText="1"/>
    </xf>
    <xf numFmtId="49" fontId="0" fillId="3" borderId="10" xfId="0" applyNumberFormat="1" applyFont="1" applyFill="1" applyBorder="1" applyAlignment="1" applyProtection="1">
      <alignment horizontal="center" vertical="center" wrapText="1"/>
      <protection locked="0"/>
    </xf>
    <xf numFmtId="49" fontId="0" fillId="3" borderId="13" xfId="0" applyNumberFormat="1" applyFont="1" applyFill="1" applyBorder="1" applyAlignment="1" applyProtection="1">
      <alignment horizontal="center" vertical="center" wrapText="1"/>
      <protection locked="0"/>
    </xf>
    <xf numFmtId="49" fontId="0" fillId="3" borderId="37" xfId="0" applyNumberFormat="1" applyFont="1" applyFill="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wrapText="1"/>
      <protection locked="0"/>
    </xf>
    <xf numFmtId="2" fontId="0" fillId="3" borderId="37" xfId="0" applyNumberFormat="1"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37" xfId="0" applyNumberFormat="1" applyFill="1" applyBorder="1" applyAlignment="1" applyProtection="1">
      <alignment horizontal="center" vertical="center" wrapText="1"/>
      <protection locked="0"/>
    </xf>
    <xf numFmtId="9" fontId="6" fillId="3" borderId="10" xfId="7" applyFont="1" applyFill="1" applyBorder="1" applyAlignment="1" applyProtection="1">
      <alignment horizontal="center" vertical="center" wrapText="1"/>
      <protection locked="0"/>
    </xf>
    <xf numFmtId="9" fontId="6" fillId="3" borderId="37" xfId="7" applyFont="1" applyFill="1" applyBorder="1" applyAlignment="1" applyProtection="1">
      <alignment horizontal="center" vertical="center" wrapText="1"/>
      <protection locked="0"/>
    </xf>
    <xf numFmtId="0" fontId="49" fillId="2" borderId="0"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4" fontId="0" fillId="3" borderId="10"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4" fontId="0" fillId="3" borderId="37" xfId="0" applyNumberFormat="1" applyFill="1" applyBorder="1" applyAlignment="1" applyProtection="1">
      <alignment horizontal="center" vertical="center" wrapText="1"/>
    </xf>
    <xf numFmtId="49" fontId="0" fillId="0" borderId="0" xfId="0" applyNumberFormat="1" applyBorder="1" applyAlignment="1" applyProtection="1">
      <alignment vertical="center" wrapText="1"/>
      <protection locked="0"/>
    </xf>
    <xf numFmtId="0" fontId="0" fillId="3" borderId="37" xfId="0" applyFill="1" applyBorder="1" applyAlignment="1" applyProtection="1">
      <alignment horizontal="center" vertical="center" wrapText="1"/>
      <protection locked="0"/>
    </xf>
    <xf numFmtId="49" fontId="0" fillId="0" borderId="10" xfId="0" applyNumberFormat="1" applyFont="1" applyBorder="1" applyAlignment="1" applyProtection="1">
      <alignment horizontal="center" vertical="center" wrapText="1"/>
      <protection locked="0"/>
    </xf>
    <xf numFmtId="49" fontId="0" fillId="0" borderId="13" xfId="0" applyNumberFormat="1" applyFont="1" applyBorder="1" applyAlignment="1" applyProtection="1">
      <alignment horizontal="center" vertical="center" wrapText="1"/>
      <protection locked="0"/>
    </xf>
    <xf numFmtId="49" fontId="0" fillId="0" borderId="37" xfId="0" applyNumberFormat="1" applyFont="1" applyBorder="1" applyAlignment="1" applyProtection="1">
      <alignment horizontal="center" vertical="center" wrapText="1"/>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wrapText="1"/>
      <protection locked="0"/>
    </xf>
    <xf numFmtId="2" fontId="0" fillId="0" borderId="37"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37" xfId="0" applyNumberFormat="1" applyBorder="1" applyAlignment="1" applyProtection="1">
      <alignment horizontal="center" vertical="center" wrapText="1"/>
      <protection locked="0"/>
    </xf>
    <xf numFmtId="9" fontId="6" fillId="0" borderId="10" xfId="7" applyFon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0" fontId="18" fillId="4" borderId="0" xfId="0" applyFont="1" applyFill="1" applyBorder="1" applyAlignment="1">
      <alignment horizontal="center" vertical="center"/>
    </xf>
    <xf numFmtId="0" fontId="18" fillId="4" borderId="56" xfId="0" applyFont="1" applyFill="1" applyBorder="1" applyAlignment="1">
      <alignment horizontal="center" wrapText="1"/>
    </xf>
    <xf numFmtId="0" fontId="20" fillId="2" borderId="0" xfId="0" applyFont="1" applyFill="1" applyBorder="1" applyAlignment="1">
      <alignment horizontal="left" vertical="top" wrapText="1"/>
    </xf>
    <xf numFmtId="0" fontId="18" fillId="4" borderId="0" xfId="0" applyFont="1" applyFill="1" applyBorder="1" applyAlignment="1">
      <alignment horizontal="center"/>
    </xf>
    <xf numFmtId="0" fontId="26" fillId="2" borderId="0" xfId="0" applyFont="1" applyFill="1" applyBorder="1" applyAlignment="1">
      <alignment horizontal="center" vertical="center" wrapText="1"/>
    </xf>
    <xf numFmtId="0" fontId="0" fillId="2" borderId="0" xfId="0" applyFont="1" applyFill="1" applyBorder="1" applyAlignment="1">
      <alignment horizontal="left" vertical="center"/>
    </xf>
    <xf numFmtId="0" fontId="17" fillId="2" borderId="0" xfId="0" applyFont="1" applyFill="1" applyBorder="1" applyAlignment="1">
      <alignment horizontal="left" vertical="top" wrapText="1"/>
    </xf>
    <xf numFmtId="0" fontId="55" fillId="0" borderId="0" xfId="0" applyFont="1" applyAlignment="1">
      <alignment horizontal="center"/>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5" Type="http://schemas.openxmlformats.org/officeDocument/2006/relationships/image" Target="../media/image10.jpe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13.jpeg"/><Relationship Id="rId5" Type="http://schemas.openxmlformats.org/officeDocument/2006/relationships/image" Target="../media/image10.jpeg"/><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4.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326572</xdr:colOff>
      <xdr:row>0</xdr:row>
      <xdr:rowOff>0</xdr:rowOff>
    </xdr:from>
    <xdr:to>
      <xdr:col>7</xdr:col>
      <xdr:colOff>1066645</xdr:colOff>
      <xdr:row>9</xdr:row>
      <xdr:rowOff>2955</xdr:rowOff>
    </xdr:to>
    <xdr:pic>
      <xdr:nvPicPr>
        <xdr:cNvPr id="3" name="Image 2" descr="Capture d’écran 2022-10-16 210635.jpg"/>
        <xdr:cNvPicPr>
          <a:picLocks noChangeAspect="1"/>
        </xdr:cNvPicPr>
      </xdr:nvPicPr>
      <xdr:blipFill>
        <a:blip xmlns:r="http://schemas.openxmlformats.org/officeDocument/2006/relationships" r:embed="rId1" cstate="print"/>
        <a:stretch>
          <a:fillRect/>
        </a:stretch>
      </xdr:blipFill>
      <xdr:spPr>
        <a:xfrm>
          <a:off x="458756" y="0"/>
          <a:ext cx="5646420" cy="998220"/>
        </a:xfrm>
        <a:prstGeom prst="rect">
          <a:avLst/>
        </a:prstGeom>
      </xdr:spPr>
    </xdr:pic>
    <xdr:clientData/>
  </xdr:twoCellAnchor>
  <xdr:twoCellAnchor editAs="oneCell">
    <xdr:from>
      <xdr:col>1</xdr:col>
      <xdr:colOff>69981</xdr:colOff>
      <xdr:row>60</xdr:row>
      <xdr:rowOff>150674</xdr:rowOff>
    </xdr:from>
    <xdr:to>
      <xdr:col>10</xdr:col>
      <xdr:colOff>171062</xdr:colOff>
      <xdr:row>63</xdr:row>
      <xdr:rowOff>116165</xdr:rowOff>
    </xdr:to>
    <xdr:pic>
      <xdr:nvPicPr>
        <xdr:cNvPr id="4" name="Image 3" descr="Capture d’écran 2023-03-07 111519.jpg"/>
        <xdr:cNvPicPr>
          <a:picLocks noChangeAspect="1"/>
        </xdr:cNvPicPr>
      </xdr:nvPicPr>
      <xdr:blipFill>
        <a:blip xmlns:r="http://schemas.openxmlformats.org/officeDocument/2006/relationships" r:embed="rId2" cstate="print"/>
        <a:stretch>
          <a:fillRect/>
        </a:stretch>
      </xdr:blipFill>
      <xdr:spPr>
        <a:xfrm>
          <a:off x="202165" y="7965062"/>
          <a:ext cx="6655836" cy="525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38100</xdr:rowOff>
    </xdr:from>
    <xdr:to>
      <xdr:col>7</xdr:col>
      <xdr:colOff>1009650</xdr:colOff>
      <xdr:row>9</xdr:row>
      <xdr:rowOff>9525</xdr:rowOff>
    </xdr:to>
    <xdr:pic>
      <xdr:nvPicPr>
        <xdr:cNvPr id="4152" name="Image 3" descr="Capture.JPG"/>
        <xdr:cNvPicPr>
          <a:picLocks noChangeAspect="1"/>
        </xdr:cNvPicPr>
      </xdr:nvPicPr>
      <xdr:blipFill>
        <a:blip xmlns:r="http://schemas.openxmlformats.org/officeDocument/2006/relationships" r:embed="rId1" cstate="print"/>
        <a:srcRect/>
        <a:stretch>
          <a:fillRect/>
        </a:stretch>
      </xdr:blipFill>
      <xdr:spPr bwMode="auto">
        <a:xfrm>
          <a:off x="209550" y="38100"/>
          <a:ext cx="546735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8</xdr:col>
      <xdr:colOff>257175</xdr:colOff>
      <xdr:row>5</xdr:row>
      <xdr:rowOff>66675</xdr:rowOff>
    </xdr:to>
    <xdr:pic>
      <xdr:nvPicPr>
        <xdr:cNvPr id="5176" name="Image 7" descr="Capture.JPG"/>
        <xdr:cNvPicPr>
          <a:picLocks noChangeAspect="1"/>
        </xdr:cNvPicPr>
      </xdr:nvPicPr>
      <xdr:blipFill>
        <a:blip xmlns:r="http://schemas.openxmlformats.org/officeDocument/2006/relationships" r:embed="rId1" cstate="print"/>
        <a:srcRect/>
        <a:stretch>
          <a:fillRect/>
        </a:stretch>
      </xdr:blipFill>
      <xdr:spPr bwMode="auto">
        <a:xfrm>
          <a:off x="371475" y="0"/>
          <a:ext cx="5591175" cy="895350"/>
        </a:xfrm>
        <a:prstGeom prst="rect">
          <a:avLst/>
        </a:prstGeom>
        <a:noFill/>
        <a:ln w="9525">
          <a:noFill/>
          <a:miter lim="800000"/>
          <a:headEnd/>
          <a:tailEnd/>
        </a:ln>
      </xdr:spPr>
    </xdr:pic>
    <xdr:clientData/>
  </xdr:twoCellAnchor>
  <xdr:twoCellAnchor editAs="oneCell">
    <xdr:from>
      <xdr:col>0</xdr:col>
      <xdr:colOff>10886</xdr:colOff>
      <xdr:row>47</xdr:row>
      <xdr:rowOff>696685</xdr:rowOff>
    </xdr:from>
    <xdr:to>
      <xdr:col>8</xdr:col>
      <xdr:colOff>494437</xdr:colOff>
      <xdr:row>50</xdr:row>
      <xdr:rowOff>164373</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10886" y="9699171"/>
          <a:ext cx="6633980" cy="523602"/>
        </a:xfrm>
        <a:prstGeom prst="rect">
          <a:avLst/>
        </a:prstGeom>
      </xdr:spPr>
    </xdr:pic>
    <xdr:clientData/>
  </xdr:twoCellAnchor>
  <xdr:twoCellAnchor editAs="oneCell">
    <xdr:from>
      <xdr:col>7</xdr:col>
      <xdr:colOff>0</xdr:colOff>
      <xdr:row>47</xdr:row>
      <xdr:rowOff>0</xdr:rowOff>
    </xdr:from>
    <xdr:to>
      <xdr:col>8</xdr:col>
      <xdr:colOff>241088</xdr:colOff>
      <xdr:row>48</xdr:row>
      <xdr:rowOff>62745</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040086" y="8708571"/>
          <a:ext cx="1351431" cy="770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371475</xdr:colOff>
      <xdr:row>1</xdr:row>
      <xdr:rowOff>85725</xdr:rowOff>
    </xdr:from>
    <xdr:to>
      <xdr:col>3</xdr:col>
      <xdr:colOff>619125</xdr:colOff>
      <xdr:row>4</xdr:row>
      <xdr:rowOff>104775</xdr:rowOff>
    </xdr:to>
    <xdr:pic>
      <xdr:nvPicPr>
        <xdr:cNvPr id="3208"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714375" y="285750"/>
          <a:ext cx="1047750" cy="847725"/>
        </a:xfrm>
        <a:prstGeom prst="rect">
          <a:avLst/>
        </a:prstGeom>
        <a:noFill/>
        <a:ln w="9525">
          <a:noFill/>
          <a:miter lim="800000"/>
          <a:headEnd/>
          <a:tailEnd/>
        </a:ln>
      </xdr:spPr>
    </xdr:pic>
    <xdr:clientData/>
  </xdr:twoCellAnchor>
  <xdr:twoCellAnchor editAs="oneCell">
    <xdr:from>
      <xdr:col>2</xdr:col>
      <xdr:colOff>447675</xdr:colOff>
      <xdr:row>61</xdr:row>
      <xdr:rowOff>95250</xdr:rowOff>
    </xdr:from>
    <xdr:to>
      <xdr:col>2</xdr:col>
      <xdr:colOff>714375</xdr:colOff>
      <xdr:row>62</xdr:row>
      <xdr:rowOff>133350</xdr:rowOff>
    </xdr:to>
    <xdr:pic>
      <xdr:nvPicPr>
        <xdr:cNvPr id="3209" name="Image 11" descr="Location.jpg"/>
        <xdr:cNvPicPr>
          <a:picLocks noChangeAspect="1"/>
        </xdr:cNvPicPr>
      </xdr:nvPicPr>
      <xdr:blipFill>
        <a:blip xmlns:r="http://schemas.openxmlformats.org/officeDocument/2006/relationships" r:embed="rId2" cstate="print"/>
        <a:srcRect/>
        <a:stretch>
          <a:fillRect/>
        </a:stretch>
      </xdr:blipFill>
      <xdr:spPr bwMode="auto">
        <a:xfrm>
          <a:off x="790575" y="12420600"/>
          <a:ext cx="266700" cy="228600"/>
        </a:xfrm>
        <a:prstGeom prst="rect">
          <a:avLst/>
        </a:prstGeom>
        <a:noFill/>
        <a:ln w="9525">
          <a:noFill/>
          <a:miter lim="800000"/>
          <a:headEnd/>
          <a:tailEnd/>
        </a:ln>
      </xdr:spPr>
    </xdr:pic>
    <xdr:clientData/>
  </xdr:twoCellAnchor>
  <xdr:twoCellAnchor editAs="oneCell">
    <xdr:from>
      <xdr:col>3</xdr:col>
      <xdr:colOff>971550</xdr:colOff>
      <xdr:row>61</xdr:row>
      <xdr:rowOff>85725</xdr:rowOff>
    </xdr:from>
    <xdr:to>
      <xdr:col>3</xdr:col>
      <xdr:colOff>1209675</xdr:colOff>
      <xdr:row>62</xdr:row>
      <xdr:rowOff>152400</xdr:rowOff>
    </xdr:to>
    <xdr:pic>
      <xdr:nvPicPr>
        <xdr:cNvPr id="3210" name="Image 12" descr="Email.jpg"/>
        <xdr:cNvPicPr>
          <a:picLocks noChangeAspect="1"/>
        </xdr:cNvPicPr>
      </xdr:nvPicPr>
      <xdr:blipFill>
        <a:blip xmlns:r="http://schemas.openxmlformats.org/officeDocument/2006/relationships" r:embed="rId3" cstate="print"/>
        <a:srcRect/>
        <a:stretch>
          <a:fillRect/>
        </a:stretch>
      </xdr:blipFill>
      <xdr:spPr bwMode="auto">
        <a:xfrm>
          <a:off x="2114550" y="12411075"/>
          <a:ext cx="238125" cy="257175"/>
        </a:xfrm>
        <a:prstGeom prst="rect">
          <a:avLst/>
        </a:prstGeom>
        <a:noFill/>
        <a:ln w="9525">
          <a:noFill/>
          <a:miter lim="800000"/>
          <a:headEnd/>
          <a:tailEnd/>
        </a:ln>
      </xdr:spPr>
    </xdr:pic>
    <xdr:clientData/>
  </xdr:twoCellAnchor>
  <xdr:twoCellAnchor editAs="oneCell">
    <xdr:from>
      <xdr:col>3</xdr:col>
      <xdr:colOff>2419350</xdr:colOff>
      <xdr:row>61</xdr:row>
      <xdr:rowOff>76200</xdr:rowOff>
    </xdr:from>
    <xdr:to>
      <xdr:col>3</xdr:col>
      <xdr:colOff>2657475</xdr:colOff>
      <xdr:row>62</xdr:row>
      <xdr:rowOff>123825</xdr:rowOff>
    </xdr:to>
    <xdr:pic>
      <xdr:nvPicPr>
        <xdr:cNvPr id="3211" name="Image 13" descr="Phone.jpg"/>
        <xdr:cNvPicPr>
          <a:picLocks noChangeAspect="1"/>
        </xdr:cNvPicPr>
      </xdr:nvPicPr>
      <xdr:blipFill>
        <a:blip xmlns:r="http://schemas.openxmlformats.org/officeDocument/2006/relationships" r:embed="rId4" cstate="print"/>
        <a:srcRect/>
        <a:stretch>
          <a:fillRect/>
        </a:stretch>
      </xdr:blipFill>
      <xdr:spPr bwMode="auto">
        <a:xfrm>
          <a:off x="3562350" y="12401550"/>
          <a:ext cx="238125" cy="238125"/>
        </a:xfrm>
        <a:prstGeom prst="rect">
          <a:avLst/>
        </a:prstGeom>
        <a:noFill/>
        <a:ln w="9525">
          <a:noFill/>
          <a:miter lim="800000"/>
          <a:headEnd/>
          <a:tailEnd/>
        </a:ln>
      </xdr:spPr>
    </xdr:pic>
    <xdr:clientData/>
  </xdr:twoCellAnchor>
  <xdr:twoCellAnchor editAs="oneCell">
    <xdr:from>
      <xdr:col>5</xdr:col>
      <xdr:colOff>295275</xdr:colOff>
      <xdr:row>61</xdr:row>
      <xdr:rowOff>123825</xdr:rowOff>
    </xdr:from>
    <xdr:to>
      <xdr:col>5</xdr:col>
      <xdr:colOff>495300</xdr:colOff>
      <xdr:row>62</xdr:row>
      <xdr:rowOff>142875</xdr:rowOff>
    </xdr:to>
    <xdr:pic>
      <xdr:nvPicPr>
        <xdr:cNvPr id="3212" name="Image 14" descr="Website.jpg"/>
        <xdr:cNvPicPr>
          <a:picLocks noChangeAspect="1"/>
        </xdr:cNvPicPr>
      </xdr:nvPicPr>
      <xdr:blipFill>
        <a:blip xmlns:r="http://schemas.openxmlformats.org/officeDocument/2006/relationships" r:embed="rId5" cstate="print"/>
        <a:srcRect/>
        <a:stretch>
          <a:fillRect/>
        </a:stretch>
      </xdr:blipFill>
      <xdr:spPr bwMode="auto">
        <a:xfrm>
          <a:off x="5419725" y="12449175"/>
          <a:ext cx="200025" cy="2095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1</xdr:row>
      <xdr:rowOff>0</xdr:rowOff>
    </xdr:from>
    <xdr:to>
      <xdr:col>1</xdr:col>
      <xdr:colOff>149861</xdr:colOff>
      <xdr:row>4</xdr:row>
      <xdr:rowOff>142240</xdr:rowOff>
    </xdr:to>
    <xdr:pic>
      <xdr:nvPicPr>
        <xdr:cNvPr id="2" name="Picture 1" descr="Capture"/>
        <xdr:cNvPicPr>
          <a:picLocks noChangeAspect="1" noChangeArrowheads="1"/>
        </xdr:cNvPicPr>
      </xdr:nvPicPr>
      <xdr:blipFill>
        <a:blip xmlns:r="http://schemas.openxmlformats.org/officeDocument/2006/relationships" r:embed="rId1" cstate="print"/>
        <a:srcRect/>
        <a:stretch>
          <a:fillRect/>
        </a:stretch>
      </xdr:blipFill>
      <xdr:spPr bwMode="auto">
        <a:xfrm>
          <a:off x="25400" y="0"/>
          <a:ext cx="3294381" cy="629920"/>
        </a:xfrm>
        <a:prstGeom prst="rect">
          <a:avLst/>
        </a:prstGeom>
        <a:noFill/>
        <a:ln w="9525">
          <a:noFill/>
          <a:miter lim="800000"/>
          <a:headEnd/>
          <a:tailEnd/>
        </a:ln>
      </xdr:spPr>
    </xdr:pic>
    <xdr:clientData/>
  </xdr:twoCellAnchor>
  <xdr:twoCellAnchor editAs="oneCell">
    <xdr:from>
      <xdr:col>2</xdr:col>
      <xdr:colOff>1673860</xdr:colOff>
      <xdr:row>109</xdr:row>
      <xdr:rowOff>29970</xdr:rowOff>
    </xdr:from>
    <xdr:to>
      <xdr:col>2</xdr:col>
      <xdr:colOff>2885440</xdr:colOff>
      <xdr:row>112</xdr:row>
      <xdr:rowOff>110641</xdr:rowOff>
    </xdr:to>
    <xdr:pic>
      <xdr:nvPicPr>
        <xdr:cNvPr id="3" name="Image 2" descr="signature.png">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5019040" y="18660870"/>
          <a:ext cx="1211580" cy="690271"/>
        </a:xfrm>
        <a:prstGeom prst="rect">
          <a:avLst/>
        </a:prstGeom>
      </xdr:spPr>
    </xdr:pic>
    <xdr:clientData/>
  </xdr:twoCellAnchor>
  <xdr:twoCellAnchor>
    <xdr:from>
      <xdr:col>2</xdr:col>
      <xdr:colOff>12700</xdr:colOff>
      <xdr:row>105</xdr:row>
      <xdr:rowOff>12700</xdr:rowOff>
    </xdr:from>
    <xdr:to>
      <xdr:col>2</xdr:col>
      <xdr:colOff>2893060</xdr:colOff>
      <xdr:row>108</xdr:row>
      <xdr:rowOff>88900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357880" y="17835880"/>
          <a:ext cx="2880360" cy="7010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66675</xdr:colOff>
      <xdr:row>2</xdr:row>
      <xdr:rowOff>104775</xdr:rowOff>
    </xdr:from>
    <xdr:to>
      <xdr:col>3</xdr:col>
      <xdr:colOff>914400</xdr:colOff>
      <xdr:row>5</xdr:row>
      <xdr:rowOff>28575</xdr:rowOff>
    </xdr:to>
    <xdr:pic>
      <xdr:nvPicPr>
        <xdr:cNvPr id="6280"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09575" y="533400"/>
          <a:ext cx="1647825" cy="1114425"/>
        </a:xfrm>
        <a:prstGeom prst="rect">
          <a:avLst/>
        </a:prstGeom>
        <a:noFill/>
        <a:ln w="9525">
          <a:noFill/>
          <a:miter lim="800000"/>
          <a:headEnd/>
          <a:tailEnd/>
        </a:ln>
      </xdr:spPr>
    </xdr:pic>
    <xdr:clientData/>
  </xdr:twoCellAnchor>
  <xdr:twoCellAnchor editAs="oneCell">
    <xdr:from>
      <xdr:col>2</xdr:col>
      <xdr:colOff>447675</xdr:colOff>
      <xdr:row>62</xdr:row>
      <xdr:rowOff>123825</xdr:rowOff>
    </xdr:from>
    <xdr:to>
      <xdr:col>2</xdr:col>
      <xdr:colOff>714375</xdr:colOff>
      <xdr:row>63</xdr:row>
      <xdr:rowOff>161925</xdr:rowOff>
    </xdr:to>
    <xdr:pic>
      <xdr:nvPicPr>
        <xdr:cNvPr id="6281" name="Image 3" descr="Location.jpg"/>
        <xdr:cNvPicPr>
          <a:picLocks noChangeAspect="1"/>
        </xdr:cNvPicPr>
      </xdr:nvPicPr>
      <xdr:blipFill>
        <a:blip xmlns:r="http://schemas.openxmlformats.org/officeDocument/2006/relationships" r:embed="rId2" cstate="print"/>
        <a:srcRect/>
        <a:stretch>
          <a:fillRect/>
        </a:stretch>
      </xdr:blipFill>
      <xdr:spPr bwMode="auto">
        <a:xfrm>
          <a:off x="790575" y="13020675"/>
          <a:ext cx="266700" cy="228600"/>
        </a:xfrm>
        <a:prstGeom prst="rect">
          <a:avLst/>
        </a:prstGeom>
        <a:noFill/>
        <a:ln w="9525">
          <a:noFill/>
          <a:miter lim="800000"/>
          <a:headEnd/>
          <a:tailEnd/>
        </a:ln>
      </xdr:spPr>
    </xdr:pic>
    <xdr:clientData/>
  </xdr:twoCellAnchor>
  <xdr:twoCellAnchor editAs="oneCell">
    <xdr:from>
      <xdr:col>3</xdr:col>
      <xdr:colOff>742950</xdr:colOff>
      <xdr:row>62</xdr:row>
      <xdr:rowOff>123825</xdr:rowOff>
    </xdr:from>
    <xdr:to>
      <xdr:col>3</xdr:col>
      <xdr:colOff>981075</xdr:colOff>
      <xdr:row>64</xdr:row>
      <xdr:rowOff>0</xdr:rowOff>
    </xdr:to>
    <xdr:pic>
      <xdr:nvPicPr>
        <xdr:cNvPr id="6282" name="Image 4" descr="Email.jpg"/>
        <xdr:cNvPicPr>
          <a:picLocks noChangeAspect="1"/>
        </xdr:cNvPicPr>
      </xdr:nvPicPr>
      <xdr:blipFill>
        <a:blip xmlns:r="http://schemas.openxmlformats.org/officeDocument/2006/relationships" r:embed="rId3" cstate="print"/>
        <a:srcRect/>
        <a:stretch>
          <a:fillRect/>
        </a:stretch>
      </xdr:blipFill>
      <xdr:spPr bwMode="auto">
        <a:xfrm>
          <a:off x="1885950" y="13020675"/>
          <a:ext cx="238125" cy="257175"/>
        </a:xfrm>
        <a:prstGeom prst="rect">
          <a:avLst/>
        </a:prstGeom>
        <a:noFill/>
        <a:ln w="9525">
          <a:noFill/>
          <a:miter lim="800000"/>
          <a:headEnd/>
          <a:tailEnd/>
        </a:ln>
      </xdr:spPr>
    </xdr:pic>
    <xdr:clientData/>
  </xdr:twoCellAnchor>
  <xdr:twoCellAnchor editAs="oneCell">
    <xdr:from>
      <xdr:col>3</xdr:col>
      <xdr:colOff>2190750</xdr:colOff>
      <xdr:row>62</xdr:row>
      <xdr:rowOff>104775</xdr:rowOff>
    </xdr:from>
    <xdr:to>
      <xdr:col>3</xdr:col>
      <xdr:colOff>2428875</xdr:colOff>
      <xdr:row>63</xdr:row>
      <xdr:rowOff>152400</xdr:rowOff>
    </xdr:to>
    <xdr:pic>
      <xdr:nvPicPr>
        <xdr:cNvPr id="6283" name="Image 5" descr="Phone.jpg"/>
        <xdr:cNvPicPr>
          <a:picLocks noChangeAspect="1"/>
        </xdr:cNvPicPr>
      </xdr:nvPicPr>
      <xdr:blipFill>
        <a:blip xmlns:r="http://schemas.openxmlformats.org/officeDocument/2006/relationships" r:embed="rId4" cstate="print"/>
        <a:srcRect/>
        <a:stretch>
          <a:fillRect/>
        </a:stretch>
      </xdr:blipFill>
      <xdr:spPr bwMode="auto">
        <a:xfrm>
          <a:off x="3333750" y="13001625"/>
          <a:ext cx="238125" cy="238125"/>
        </a:xfrm>
        <a:prstGeom prst="rect">
          <a:avLst/>
        </a:prstGeom>
        <a:noFill/>
        <a:ln w="9525">
          <a:noFill/>
          <a:miter lim="800000"/>
          <a:headEnd/>
          <a:tailEnd/>
        </a:ln>
      </xdr:spPr>
    </xdr:pic>
    <xdr:clientData/>
  </xdr:twoCellAnchor>
  <xdr:twoCellAnchor editAs="oneCell">
    <xdr:from>
      <xdr:col>5</xdr:col>
      <xdr:colOff>114300</xdr:colOff>
      <xdr:row>62</xdr:row>
      <xdr:rowOff>171450</xdr:rowOff>
    </xdr:from>
    <xdr:to>
      <xdr:col>5</xdr:col>
      <xdr:colOff>323850</xdr:colOff>
      <xdr:row>64</xdr:row>
      <xdr:rowOff>0</xdr:rowOff>
    </xdr:to>
    <xdr:pic>
      <xdr:nvPicPr>
        <xdr:cNvPr id="6284" name="Image 6" descr="Website.jpg"/>
        <xdr:cNvPicPr>
          <a:picLocks noChangeAspect="1"/>
        </xdr:cNvPicPr>
      </xdr:nvPicPr>
      <xdr:blipFill>
        <a:blip xmlns:r="http://schemas.openxmlformats.org/officeDocument/2006/relationships" r:embed="rId5" cstate="print"/>
        <a:srcRect/>
        <a:stretch>
          <a:fillRect/>
        </a:stretch>
      </xdr:blipFill>
      <xdr:spPr bwMode="auto">
        <a:xfrm>
          <a:off x="5238750" y="13068300"/>
          <a:ext cx="209550" cy="2095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21771</xdr:colOff>
      <xdr:row>39</xdr:row>
      <xdr:rowOff>552597</xdr:rowOff>
    </xdr:from>
    <xdr:to>
      <xdr:col>8</xdr:col>
      <xdr:colOff>478971</xdr:colOff>
      <xdr:row>41</xdr:row>
      <xdr:rowOff>153495</xdr:rowOff>
    </xdr:to>
    <xdr:pic>
      <xdr:nvPicPr>
        <xdr:cNvPr id="2" name="Image 1" descr="Capture d’écran 2023-03-07 111519.jpg"/>
        <xdr:cNvPicPr>
          <a:picLocks noChangeAspect="1"/>
        </xdr:cNvPicPr>
      </xdr:nvPicPr>
      <xdr:blipFill>
        <a:blip xmlns:r="http://schemas.openxmlformats.org/officeDocument/2006/relationships" r:embed="rId1" cstate="print"/>
        <a:stretch>
          <a:fillRect/>
        </a:stretch>
      </xdr:blipFill>
      <xdr:spPr>
        <a:xfrm>
          <a:off x="151311" y="9315597"/>
          <a:ext cx="6537960" cy="492438"/>
        </a:xfrm>
        <a:prstGeom prst="rect">
          <a:avLst/>
        </a:prstGeom>
      </xdr:spPr>
    </xdr:pic>
    <xdr:clientData/>
  </xdr:twoCellAnchor>
  <xdr:twoCellAnchor editAs="oneCell">
    <xdr:from>
      <xdr:col>0</xdr:col>
      <xdr:colOff>54429</xdr:colOff>
      <xdr:row>0</xdr:row>
      <xdr:rowOff>10886</xdr:rowOff>
    </xdr:from>
    <xdr:to>
      <xdr:col>8</xdr:col>
      <xdr:colOff>489857</xdr:colOff>
      <xdr:row>8</xdr:row>
      <xdr:rowOff>180398</xdr:rowOff>
    </xdr:to>
    <xdr:pic>
      <xdr:nvPicPr>
        <xdr:cNvPr id="3" name="Image 2" descr="Capture d’écran 2023-09-06 081728.jpg"/>
        <xdr:cNvPicPr>
          <a:picLocks noChangeAspect="1"/>
        </xdr:cNvPicPr>
      </xdr:nvPicPr>
      <xdr:blipFill>
        <a:blip xmlns:r="http://schemas.openxmlformats.org/officeDocument/2006/relationships" r:embed="rId2" cstate="print"/>
        <a:stretch>
          <a:fillRect/>
        </a:stretch>
      </xdr:blipFill>
      <xdr:spPr>
        <a:xfrm>
          <a:off x="54429" y="10886"/>
          <a:ext cx="6645728" cy="1114392"/>
        </a:xfrm>
        <a:prstGeom prst="rect">
          <a:avLst/>
        </a:prstGeom>
      </xdr:spPr>
    </xdr:pic>
    <xdr:clientData/>
  </xdr:twoCellAnchor>
  <xdr:twoCellAnchor editAs="oneCell">
    <xdr:from>
      <xdr:col>7</xdr:col>
      <xdr:colOff>217715</xdr:colOff>
      <xdr:row>38</xdr:row>
      <xdr:rowOff>174172</xdr:rowOff>
    </xdr:from>
    <xdr:to>
      <xdr:col>8</xdr:col>
      <xdr:colOff>458803</xdr:colOff>
      <xdr:row>40</xdr:row>
      <xdr:rowOff>51860</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315495" y="8754292"/>
          <a:ext cx="1353608" cy="7692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238125</xdr:colOff>
      <xdr:row>1</xdr:row>
      <xdr:rowOff>114300</xdr:rowOff>
    </xdr:from>
    <xdr:to>
      <xdr:col>6</xdr:col>
      <xdr:colOff>447675</xdr:colOff>
      <xdr:row>23</xdr:row>
      <xdr:rowOff>85725</xdr:rowOff>
    </xdr:to>
    <xdr:pic>
      <xdr:nvPicPr>
        <xdr:cNvPr id="7250"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00125" y="304800"/>
          <a:ext cx="4019550" cy="4162425"/>
        </a:xfrm>
        <a:prstGeom prst="rect">
          <a:avLst/>
        </a:prstGeom>
        <a:noFill/>
        <a:ln w="9525">
          <a:noFill/>
          <a:miter lim="800000"/>
          <a:headEnd/>
          <a:tailEnd/>
        </a:ln>
      </xdr:spPr>
    </xdr:pic>
    <xdr:clientData/>
  </xdr:twoCellAnchor>
  <xdr:oneCellAnchor>
    <xdr:from>
      <xdr:col>2</xdr:col>
      <xdr:colOff>361950</xdr:colOff>
      <xdr:row>15</xdr:row>
      <xdr:rowOff>9525</xdr:rowOff>
    </xdr:from>
    <xdr:ext cx="2686049" cy="274819"/>
    <xdr:sp macro="" textlink="FEMME!H29">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C7A71A04-16D3-4131-A5BA-8F74CD122A5F}"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381000</xdr:colOff>
      <xdr:row>12</xdr:row>
      <xdr:rowOff>47625</xdr:rowOff>
    </xdr:from>
    <xdr:to>
      <xdr:col>6</xdr:col>
      <xdr:colOff>76200</xdr:colOff>
      <xdr:row>13</xdr:row>
      <xdr:rowOff>114300</xdr:rowOff>
    </xdr:to>
    <xdr:sp macro="" textlink="FEMME!D29">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43862825-D670-4939-B7D0-2560D3F0CDB3}"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OneDrive/Bureau/PHOTOGRAPHIE/LES%20ESSENTIELS/GROSSESSE/QUESTIONNAIRE%20GROSSESSE%20BAIN%20DE%20LA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lin/Searches/Downloads/SAUVEGARDE%20MAJ%2017%2004%202020/LES%20ESSENTIELS/GRAND%20LIVRE%20RECETTES%20&amp;%20DEPENSES%202020%20maj%2021%2011%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OSSESSE"/>
      <sheetName val="CONTRAT"/>
      <sheetName val="CGV"/>
      <sheetName val="DOSSIER"/>
      <sheetName val="ACCOMPTE"/>
      <sheetName val="FACTURE"/>
      <sheetName val="AUTORISATION DE PUBLICATION"/>
      <sheetName val="RAPPEL"/>
      <sheetName val="BASE PRODUITS"/>
    </sheetNames>
    <sheetDataSet>
      <sheetData sheetId="0">
        <row r="12">
          <cell r="E12">
            <v>0</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OMMAIRE"/>
      <sheetName val="DONNEES"/>
      <sheetName val="BASE CLIENTS"/>
      <sheetName val="BASE PRODUITS"/>
      <sheetName val="BASE FACTURATION"/>
      <sheetName val="RECAP"/>
      <sheetName val="RECAPITULATIF REEL"/>
      <sheetName val="ENTREES 2021"/>
      <sheetName val="JANVIER 2021"/>
      <sheetName val="FEVRIER 2021"/>
      <sheetName val="MARS 2021"/>
      <sheetName val="AVRIL 2021"/>
      <sheetName val="MAI 2021"/>
      <sheetName val="JUIN 2021"/>
      <sheetName val="JUILLET 2021"/>
      <sheetName val="AOUT 2021"/>
      <sheetName val="SEPTEMBRE 2021"/>
      <sheetName val="OCTOBRE 2021"/>
      <sheetName val="NOVEMBRE 2021"/>
      <sheetName val="DECEMBRE 2021"/>
      <sheetName val="CONTRAT"/>
      <sheetName val="ACCOMPTE"/>
      <sheetName val="FACTURE"/>
      <sheetName val="SUIVI BONS CADEAUX"/>
      <sheetName val="BILAN 2021"/>
      <sheetName val="BILAN 2019"/>
      <sheetName val="BILAN 2018"/>
      <sheetName val="ESTIMATION BENEF"/>
      <sheetName val="PRIX DE REVIENT D'UNE SEANCE"/>
      <sheetName val="CONTRAT BON CADEAU"/>
      <sheetName val="CONTRAT CASTING CALL"/>
      <sheetName val="Feuil1"/>
      <sheetName val="Feuil2"/>
      <sheetName val="JANVIER 2020"/>
      <sheetName val="FEVRIER 2020"/>
      <sheetName val="MARS 2019"/>
      <sheetName val="AVRIL 2020"/>
      <sheetName val="MAI 2020"/>
      <sheetName val="JUIN 2020"/>
      <sheetName val="JUILLET 2020"/>
      <sheetName val="AOUT 2020"/>
      <sheetName val="SEPTEMBRE 2020"/>
      <sheetName val="OCTOBRE 2019"/>
      <sheetName val="NOVEMBRE 2020"/>
      <sheetName val="DECEMBRE 2020"/>
    </sheetNames>
    <sheetDataSet>
      <sheetData sheetId="0" refreshError="1"/>
      <sheetData sheetId="1" refreshError="1"/>
      <sheetData sheetId="2" refreshError="1"/>
      <sheetData sheetId="3" refreshError="1">
        <row r="6">
          <cell r="C6">
            <v>0</v>
          </cell>
        </row>
        <row r="7">
          <cell r="A7" t="str">
            <v>Référence produit</v>
          </cell>
          <cell r="B7" t="str">
            <v>Description</v>
          </cell>
          <cell r="C7" t="str">
            <v>Prix de vente € HT</v>
          </cell>
          <cell r="D7" t="str">
            <v>Remarques</v>
          </cell>
          <cell r="E7">
            <v>0</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SUPPLEMENT BAIN DE LAIT</v>
          </cell>
          <cell r="C12">
            <v>75</v>
          </cell>
          <cell r="D12" t="str">
            <v>5 PHOTOS solo</v>
          </cell>
        </row>
        <row r="13">
          <cell r="A13" t="str">
            <v>P6</v>
          </cell>
          <cell r="B13" t="str">
            <v>SUPPLEMENT BAIN E LAIT</v>
          </cell>
          <cell r="C13">
            <v>100</v>
          </cell>
          <cell r="D13" t="str">
            <v>10 PHOTOS duo</v>
          </cell>
        </row>
        <row r="14">
          <cell r="A14" t="str">
            <v>P7</v>
          </cell>
          <cell r="B14" t="str">
            <v>SEANCE BAIN DE LAIT SOLO</v>
          </cell>
          <cell r="C14">
            <v>180</v>
          </cell>
          <cell r="D14" t="str">
            <v>10 PHOTOS SOLO</v>
          </cell>
        </row>
        <row r="15">
          <cell r="A15" t="str">
            <v>P8</v>
          </cell>
          <cell r="B15" t="str">
            <v>SEANCE BAIN DE LAIT DUO</v>
          </cell>
          <cell r="C15">
            <v>230</v>
          </cell>
          <cell r="D15" t="str">
            <v>20 PHOTOS SOLO</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cell r="B24">
            <v>0</v>
          </cell>
          <cell r="C24">
            <v>0</v>
          </cell>
          <cell r="D24">
            <v>0</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7">
          <cell r="A27" t="str">
            <v>P20</v>
          </cell>
          <cell r="B27">
            <v>0</v>
          </cell>
          <cell r="C27">
            <v>0</v>
          </cell>
          <cell r="D27">
            <v>0</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cell r="B31">
            <v>0</v>
          </cell>
          <cell r="C31">
            <v>0</v>
          </cell>
          <cell r="D31">
            <v>0</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cell r="D45">
            <v>0</v>
          </cell>
        </row>
        <row r="46">
          <cell r="A46" t="str">
            <v>P39</v>
          </cell>
          <cell r="B46" t="str">
            <v>ACOMPTE 50€</v>
          </cell>
          <cell r="C46">
            <v>-50</v>
          </cell>
          <cell r="D46">
            <v>0</v>
          </cell>
        </row>
        <row r="47">
          <cell r="A47" t="str">
            <v>P40</v>
          </cell>
          <cell r="B47" t="str">
            <v>PACK PLAISANCE PARTIE NAISSANCE</v>
          </cell>
          <cell r="C47">
            <v>250</v>
          </cell>
          <cell r="D47">
            <v>0</v>
          </cell>
        </row>
        <row r="48">
          <cell r="A48" t="str">
            <v>P41</v>
          </cell>
          <cell r="B48" t="str">
            <v>SMASH THE CAKE  PACK PETIT PRIX</v>
          </cell>
          <cell r="C48">
            <v>180</v>
          </cell>
          <cell r="D48" t="str">
            <v>10 PHOTOS / 1H</v>
          </cell>
        </row>
        <row r="49">
          <cell r="A49" t="str">
            <v>P42</v>
          </cell>
          <cell r="B49" t="str">
            <v>SMASH THE CAKE PACK PLAISIR</v>
          </cell>
          <cell r="C49">
            <v>230</v>
          </cell>
          <cell r="D49" t="str">
            <v>20 PHOTOS /1H</v>
          </cell>
          <cell r="E49">
            <v>0</v>
          </cell>
        </row>
        <row r="50">
          <cell r="A50" t="str">
            <v>P43</v>
          </cell>
          <cell r="B50" t="str">
            <v>SMASH THE CAKE PACK INTENSE</v>
          </cell>
          <cell r="C50">
            <v>280</v>
          </cell>
          <cell r="D50" t="str">
            <v>30 PHOTOS /1H30</v>
          </cell>
        </row>
        <row r="51">
          <cell r="A51" t="str">
            <v>P44</v>
          </cell>
          <cell r="B51" t="str">
            <v>OFFRE NAISSANCE FAIRE PART FORMULE  MINI PRIX</v>
          </cell>
          <cell r="C51">
            <v>210</v>
          </cell>
          <cell r="D51" t="str">
            <v>6 PHOTOS ET 10 FAIRE PARTS</v>
          </cell>
          <cell r="E51">
            <v>0</v>
          </cell>
        </row>
        <row r="52">
          <cell r="A52" t="str">
            <v>P45</v>
          </cell>
          <cell r="B52" t="str">
            <v>OFFRE NAISSANCE FAIRE FART  FORMULE PLAISIR</v>
          </cell>
          <cell r="C52">
            <v>265</v>
          </cell>
          <cell r="D52" t="str">
            <v>6 PHOTOS ET 20 FAIRE PARTS</v>
          </cell>
        </row>
        <row r="53">
          <cell r="A53" t="str">
            <v>P46</v>
          </cell>
          <cell r="B53" t="str">
            <v>OFFRE NAISSANCE FAIRE FORMULE INTENSE</v>
          </cell>
          <cell r="C53">
            <v>310</v>
          </cell>
          <cell r="D53" t="str">
            <v>6 PHOTOS ET 30 FAIRE PARTS</v>
          </cell>
          <cell r="E53">
            <v>0</v>
          </cell>
        </row>
        <row r="54">
          <cell r="A54" t="str">
            <v>P47</v>
          </cell>
          <cell r="B54" t="str">
            <v>MINI SEANCE BIEN DANS MON BAIN   FORMULE CA MOUSSE</v>
          </cell>
          <cell r="C54">
            <v>75</v>
          </cell>
          <cell r="D54" t="str">
            <v>6 PHOTOS / 20 MIN</v>
          </cell>
        </row>
        <row r="55">
          <cell r="A55" t="str">
            <v>P48</v>
          </cell>
          <cell r="B55" t="str">
            <v>MINI SEANCE BIEN DANS MON BAIN  FORMULE JOLIE FLEUR</v>
          </cell>
          <cell r="C55">
            <v>90</v>
          </cell>
          <cell r="D55" t="str">
            <v>6 PHOTOS / 20 MIN</v>
          </cell>
        </row>
        <row r="56">
          <cell r="A56" t="str">
            <v>P49</v>
          </cell>
          <cell r="B56" t="str">
            <v>MINI SEANCE BIEN DANS MON BAIN  FORMULE FLEURS &amp; mousse</v>
          </cell>
          <cell r="C56">
            <v>155</v>
          </cell>
          <cell r="D56" t="str">
            <v>12 PHOTOS / 40 MIN</v>
          </cell>
        </row>
        <row r="57">
          <cell r="A57" t="str">
            <v>P50</v>
          </cell>
          <cell r="B57" t="str">
            <v>AJOUT PHOTO AVEC MAMAN</v>
          </cell>
          <cell r="C57">
            <v>20</v>
          </cell>
          <cell r="D57" t="str">
            <v xml:space="preserve">2 PHOTOS   </v>
          </cell>
        </row>
        <row r="58">
          <cell r="A58" t="str">
            <v>P51</v>
          </cell>
          <cell r="B58" t="str">
            <v>MONTAGE NUMERIQUE NOEL</v>
          </cell>
          <cell r="C58">
            <v>12</v>
          </cell>
          <cell r="D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L61"/>
  <sheetViews>
    <sheetView showGridLines="0" showRowColHeaders="0" showZeros="0" tabSelected="1" showRuler="0" showWhiteSpace="0" view="pageLayout" topLeftCell="A4" zoomScale="98" zoomScalePageLayoutView="98" workbookViewId="0">
      <selection activeCell="D29" sqref="D29:F29"/>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482"/>
      <c r="E2" s="482"/>
      <c r="F2" s="482"/>
      <c r="G2" s="482"/>
    </row>
    <row r="3" spans="1:9" ht="15.75" customHeight="1">
      <c r="A3" s="483"/>
      <c r="B3" s="483"/>
      <c r="C3" s="483"/>
      <c r="D3" s="482"/>
      <c r="E3" s="482"/>
      <c r="F3" s="482"/>
      <c r="G3" s="482"/>
    </row>
    <row r="4" spans="1:9" ht="15" customHeight="1">
      <c r="A4" s="483"/>
      <c r="B4" s="483"/>
      <c r="C4" s="483"/>
      <c r="D4" s="482"/>
      <c r="E4" s="482"/>
      <c r="F4" s="482"/>
      <c r="G4" s="482"/>
    </row>
    <row r="5" spans="1:9">
      <c r="D5" s="484"/>
      <c r="E5" s="484"/>
      <c r="F5" s="484"/>
      <c r="G5" s="484"/>
    </row>
    <row r="6" spans="1:9" ht="6.75" customHeight="1">
      <c r="B6" s="2"/>
      <c r="C6" s="2"/>
      <c r="D6" s="2"/>
      <c r="E6" s="2"/>
      <c r="F6" s="2"/>
      <c r="G6" s="2"/>
      <c r="H6" s="2"/>
      <c r="I6" s="2"/>
    </row>
    <row r="7" spans="1:9" ht="2.25" customHeight="1"/>
    <row r="8" spans="1:9" ht="3" customHeight="1"/>
    <row r="9" spans="1:9" ht="2.25" customHeight="1"/>
    <row r="10" spans="1:9" ht="26.25" customHeight="1">
      <c r="B10" s="485" t="s">
        <v>242</v>
      </c>
      <c r="C10" s="485"/>
      <c r="D10" s="485"/>
      <c r="E10" s="485"/>
      <c r="F10" s="485"/>
      <c r="G10" s="485"/>
      <c r="H10" s="485"/>
      <c r="I10" s="485"/>
    </row>
    <row r="11" spans="1:9" ht="5.25" customHeight="1">
      <c r="B11" s="17"/>
      <c r="C11" s="17"/>
      <c r="D11" s="17"/>
      <c r="E11" s="17"/>
      <c r="F11" s="17"/>
      <c r="G11" s="17"/>
      <c r="H11" s="17"/>
      <c r="I11" s="17"/>
    </row>
    <row r="12" spans="1:9" ht="17.25" customHeight="1">
      <c r="A12" s="3"/>
      <c r="B12" s="52" t="s">
        <v>277</v>
      </c>
      <c r="C12" s="3"/>
      <c r="D12" s="4"/>
      <c r="E12" s="486"/>
      <c r="F12" s="486"/>
      <c r="G12" s="486"/>
      <c r="H12" s="486"/>
      <c r="I12" s="486"/>
    </row>
    <row r="13" spans="1:9" s="7" customFormat="1" ht="3.75" customHeight="1">
      <c r="A13" s="4"/>
      <c r="B13" s="28"/>
      <c r="C13" s="28"/>
      <c r="D13" s="5"/>
      <c r="E13" s="6"/>
      <c r="F13" s="24"/>
      <c r="G13" s="6"/>
      <c r="H13" s="5"/>
      <c r="I13" s="6"/>
    </row>
    <row r="14" spans="1:9" s="7" customFormat="1" ht="17.25" customHeight="1">
      <c r="A14" s="4"/>
      <c r="B14" s="465" t="s">
        <v>17</v>
      </c>
      <c r="C14" s="465"/>
      <c r="D14" s="19"/>
      <c r="E14" s="24" t="s">
        <v>19</v>
      </c>
      <c r="F14" s="27" t="s">
        <v>20</v>
      </c>
      <c r="G14" s="487" t="s">
        <v>18</v>
      </c>
      <c r="H14" s="487"/>
      <c r="I14" s="27" t="s">
        <v>23</v>
      </c>
    </row>
    <row r="15" spans="1:9" s="7" customFormat="1" ht="6" customHeight="1">
      <c r="A15" s="4"/>
      <c r="B15" s="24"/>
      <c r="C15" s="24"/>
      <c r="D15" s="5"/>
      <c r="E15" s="6"/>
      <c r="F15" s="5"/>
      <c r="G15" s="6"/>
      <c r="H15" s="5"/>
      <c r="I15" s="6"/>
    </row>
    <row r="16" spans="1:9">
      <c r="A16" s="3"/>
      <c r="B16" s="3" t="s">
        <v>0</v>
      </c>
      <c r="C16" s="3"/>
      <c r="D16" s="486"/>
      <c r="E16" s="486"/>
      <c r="F16" s="486"/>
      <c r="G16" s="486"/>
      <c r="H16" s="486"/>
      <c r="I16" s="486"/>
    </row>
    <row r="17" spans="1:9" s="7" customFormat="1" ht="3.75" customHeight="1">
      <c r="A17" s="4"/>
      <c r="B17" s="4"/>
      <c r="C17" s="4"/>
      <c r="D17" s="4"/>
      <c r="E17" s="4"/>
      <c r="F17" s="4"/>
      <c r="G17" s="4"/>
      <c r="H17" s="4"/>
      <c r="I17" s="4"/>
    </row>
    <row r="18" spans="1:9">
      <c r="A18" s="3"/>
      <c r="B18" s="3" t="s">
        <v>5</v>
      </c>
      <c r="C18" s="3"/>
      <c r="D18" s="490"/>
      <c r="E18" s="490"/>
      <c r="F18" s="9" t="s">
        <v>4</v>
      </c>
      <c r="G18" s="486"/>
      <c r="H18" s="486"/>
      <c r="I18" s="486"/>
    </row>
    <row r="19" spans="1:9" s="7" customFormat="1" ht="3.75" customHeight="1">
      <c r="A19" s="4"/>
      <c r="B19" s="4"/>
      <c r="C19" s="4"/>
      <c r="D19" s="4"/>
      <c r="E19" s="4"/>
      <c r="F19" s="4"/>
      <c r="G19" s="4"/>
      <c r="H19" s="4"/>
      <c r="I19" s="4"/>
    </row>
    <row r="20" spans="1:9" ht="15.75" customHeight="1">
      <c r="A20" s="3"/>
      <c r="B20" s="479" t="s">
        <v>3</v>
      </c>
      <c r="C20" s="479"/>
      <c r="D20" s="489"/>
      <c r="E20" s="489"/>
      <c r="F20" s="24" t="s">
        <v>2</v>
      </c>
      <c r="G20" s="477"/>
      <c r="H20" s="478"/>
      <c r="I20" s="478"/>
    </row>
    <row r="21" spans="1:9" s="2" customFormat="1" ht="9" customHeight="1">
      <c r="A21" s="8"/>
      <c r="B21" s="10"/>
      <c r="C21" s="10"/>
      <c r="D21" s="26"/>
      <c r="E21" s="10"/>
      <c r="F21" s="26"/>
      <c r="G21" s="26"/>
      <c r="H21" s="10"/>
      <c r="I21" s="10"/>
    </row>
    <row r="22" spans="1:9" s="2" customFormat="1" ht="3" customHeight="1">
      <c r="A22" s="8"/>
      <c r="B22" s="6"/>
      <c r="C22" s="6"/>
      <c r="D22" s="24"/>
      <c r="E22" s="6"/>
      <c r="F22" s="24"/>
      <c r="G22" s="24"/>
      <c r="H22" s="6"/>
      <c r="I22" s="6"/>
    </row>
    <row r="23" spans="1:9">
      <c r="A23" s="3"/>
      <c r="B23" s="8" t="s">
        <v>1</v>
      </c>
      <c r="C23" s="8"/>
      <c r="D23" s="372" t="s">
        <v>255</v>
      </c>
      <c r="E23" s="488"/>
      <c r="F23" s="488"/>
      <c r="G23" s="373"/>
      <c r="H23" s="20"/>
      <c r="I23" s="374"/>
    </row>
    <row r="24" spans="1:9" ht="6" customHeight="1">
      <c r="A24" s="3"/>
      <c r="B24" s="474"/>
      <c r="C24" s="474"/>
      <c r="D24" s="474"/>
      <c r="E24" s="474"/>
      <c r="F24" s="474"/>
      <c r="G24" s="474"/>
      <c r="H24" s="474"/>
      <c r="I24" s="474"/>
    </row>
    <row r="25" spans="1:9" ht="15.75" customHeight="1">
      <c r="A25" s="3"/>
      <c r="B25" s="480" t="s">
        <v>343</v>
      </c>
      <c r="C25" s="480"/>
      <c r="D25" s="415">
        <v>20</v>
      </c>
      <c r="E25" s="414" t="s">
        <v>344</v>
      </c>
      <c r="F25" s="416">
        <v>230</v>
      </c>
      <c r="G25" s="417" t="s">
        <v>236</v>
      </c>
      <c r="H25" s="481" t="s">
        <v>345</v>
      </c>
      <c r="I25" s="481"/>
    </row>
    <row r="26" spans="1:9" s="50" customFormat="1" ht="5.25" customHeight="1">
      <c r="A26" s="52"/>
      <c r="B26" s="474"/>
      <c r="C26" s="474"/>
      <c r="D26" s="474"/>
      <c r="E26" s="474"/>
      <c r="F26" s="474"/>
      <c r="G26" s="474"/>
      <c r="H26" s="474"/>
      <c r="I26" s="474"/>
    </row>
    <row r="27" spans="1:9" s="57" customFormat="1" ht="15" customHeight="1">
      <c r="A27" s="53"/>
      <c r="B27" s="479" t="s">
        <v>236</v>
      </c>
      <c r="C27" s="479"/>
      <c r="D27" s="475" t="s">
        <v>372</v>
      </c>
      <c r="E27" s="475"/>
      <c r="F27" s="475"/>
      <c r="G27" s="59"/>
      <c r="H27" s="476" t="s">
        <v>342</v>
      </c>
      <c r="I27" s="476"/>
    </row>
    <row r="28" spans="1:9" ht="5.25" customHeight="1">
      <c r="A28" s="3"/>
      <c r="B28" s="474"/>
      <c r="C28" s="474"/>
      <c r="D28" s="474"/>
      <c r="E28" s="474"/>
      <c r="F28" s="474"/>
      <c r="G28" s="474"/>
      <c r="H28" s="474"/>
      <c r="I28" s="474"/>
    </row>
    <row r="29" spans="1:9" s="7" customFormat="1" ht="15" customHeight="1">
      <c r="A29" s="4"/>
      <c r="B29" s="479" t="s">
        <v>7</v>
      </c>
      <c r="C29" s="479"/>
      <c r="D29" s="475"/>
      <c r="E29" s="475"/>
      <c r="F29" s="475"/>
      <c r="G29" s="9" t="s">
        <v>22</v>
      </c>
      <c r="H29" s="476"/>
      <c r="I29" s="476"/>
    </row>
    <row r="30" spans="1:9" s="7" customFormat="1" ht="3.75" customHeight="1">
      <c r="A30" s="4"/>
      <c r="B30" s="30"/>
      <c r="C30" s="30"/>
      <c r="D30" s="30"/>
      <c r="E30" s="30"/>
      <c r="F30" s="30"/>
      <c r="G30" s="30"/>
      <c r="H30" s="30"/>
      <c r="I30" s="30"/>
    </row>
    <row r="31" spans="1:9" s="7" customFormat="1" ht="13.5" customHeight="1">
      <c r="A31" s="4"/>
      <c r="B31" s="458" t="s">
        <v>6</v>
      </c>
      <c r="C31" s="458"/>
      <c r="D31" s="371" t="s">
        <v>24</v>
      </c>
      <c r="E31" s="458" t="s">
        <v>15</v>
      </c>
      <c r="F31" s="458"/>
      <c r="G31" s="458"/>
      <c r="H31" s="461" t="s">
        <v>25</v>
      </c>
      <c r="I31" s="461"/>
    </row>
    <row r="32" spans="1:9" s="7" customFormat="1" ht="6" customHeight="1">
      <c r="A32" s="4"/>
      <c r="B32" s="24"/>
      <c r="C32" s="24"/>
      <c r="D32" s="14"/>
      <c r="E32" s="14"/>
      <c r="F32" s="14"/>
      <c r="G32" s="24"/>
      <c r="H32" s="28"/>
      <c r="I32" s="28"/>
    </row>
    <row r="33" spans="1:9" s="7" customFormat="1" ht="16.5" customHeight="1">
      <c r="A33" s="4"/>
      <c r="B33" s="6" t="s">
        <v>8</v>
      </c>
      <c r="C33" s="6"/>
      <c r="D33" s="14"/>
      <c r="E33" s="457" t="s">
        <v>23</v>
      </c>
      <c r="F33" s="457"/>
      <c r="G33" s="460" t="s">
        <v>9</v>
      </c>
      <c r="H33" s="460"/>
      <c r="I33" s="460"/>
    </row>
    <row r="34" spans="1:9" s="7" customFormat="1" ht="35.25" customHeight="1">
      <c r="A34" s="4"/>
      <c r="B34" s="462" t="s">
        <v>253</v>
      </c>
      <c r="C34" s="462"/>
      <c r="D34" s="462"/>
      <c r="E34" s="462"/>
      <c r="F34" s="462"/>
      <c r="G34" s="462"/>
      <c r="H34" s="462"/>
      <c r="I34" s="462"/>
    </row>
    <row r="35" spans="1:9" s="7" customFormat="1" ht="9.75" customHeight="1">
      <c r="A35" s="4"/>
      <c r="B35" s="16"/>
      <c r="C35" s="16"/>
      <c r="D35" s="16"/>
      <c r="E35" s="16"/>
      <c r="F35" s="16"/>
      <c r="G35" s="16"/>
      <c r="H35" s="16"/>
      <c r="I35" s="16"/>
    </row>
    <row r="36" spans="1:9" ht="12" customHeight="1">
      <c r="A36" s="3"/>
      <c r="B36" s="23" t="s">
        <v>11</v>
      </c>
      <c r="C36" s="23"/>
      <c r="D36" s="23"/>
      <c r="E36" s="454" t="s">
        <v>256</v>
      </c>
      <c r="F36" s="454"/>
      <c r="G36" s="454"/>
      <c r="H36" s="458" t="s">
        <v>12</v>
      </c>
      <c r="I36" s="458"/>
    </row>
    <row r="37" spans="1:9" s="12" customFormat="1" ht="16.5" customHeight="1">
      <c r="A37" s="11"/>
      <c r="B37" s="459" t="s">
        <v>10</v>
      </c>
      <c r="C37" s="459"/>
      <c r="D37" s="459"/>
      <c r="E37" s="10"/>
      <c r="F37" s="10"/>
      <c r="G37" s="10"/>
      <c r="H37" s="10"/>
      <c r="I37" s="18"/>
    </row>
    <row r="38" spans="1:9" ht="6" customHeight="1">
      <c r="A38" s="3"/>
      <c r="B38" s="463" t="s">
        <v>259</v>
      </c>
      <c r="C38" s="362"/>
      <c r="D38" s="362"/>
      <c r="E38" s="466" t="s">
        <v>260</v>
      </c>
      <c r="F38" s="466"/>
      <c r="G38" s="466"/>
      <c r="H38" s="466"/>
      <c r="I38" s="466"/>
    </row>
    <row r="39" spans="1:9" ht="6.75" customHeight="1">
      <c r="A39" s="3"/>
      <c r="B39" s="464"/>
      <c r="C39" s="53"/>
      <c r="D39" s="53"/>
      <c r="E39" s="467"/>
      <c r="F39" s="467"/>
      <c r="G39" s="467"/>
      <c r="H39" s="467"/>
      <c r="I39" s="467"/>
    </row>
    <row r="40" spans="1:9" s="7" customFormat="1" ht="11.25" customHeight="1">
      <c r="A40" s="4"/>
      <c r="B40" s="465" t="s">
        <v>261</v>
      </c>
      <c r="C40" s="465"/>
      <c r="D40" s="465"/>
      <c r="E40" s="467"/>
      <c r="F40" s="467"/>
      <c r="G40" s="467"/>
      <c r="H40" s="467"/>
      <c r="I40" s="467"/>
    </row>
    <row r="41" spans="1:9" s="50" customFormat="1" ht="4.5" customHeight="1">
      <c r="B41" s="363"/>
      <c r="C41" s="10"/>
      <c r="D41" s="10"/>
      <c r="E41" s="10"/>
      <c r="F41" s="10"/>
      <c r="G41" s="10"/>
      <c r="H41" s="10"/>
      <c r="I41" s="10"/>
    </row>
    <row r="42" spans="1:9" s="50" customFormat="1" ht="3" customHeight="1">
      <c r="B42" s="4"/>
      <c r="C42" s="4"/>
      <c r="D42" s="4"/>
      <c r="E42" s="4"/>
      <c r="F42" s="9"/>
      <c r="G42" s="9"/>
      <c r="H42" s="9"/>
      <c r="I42" s="9"/>
    </row>
    <row r="43" spans="1:9" s="57" customFormat="1" ht="10.5" customHeight="1">
      <c r="B43" s="364" t="s">
        <v>243</v>
      </c>
      <c r="C43" s="62"/>
      <c r="D43" s="62" t="s">
        <v>245</v>
      </c>
      <c r="E43" s="62"/>
    </row>
    <row r="44" spans="1:9" s="50" customFormat="1" ht="4.5" customHeight="1">
      <c r="B44" s="57"/>
      <c r="C44" s="57"/>
      <c r="D44" s="57"/>
      <c r="E44" s="57"/>
      <c r="F44" s="57"/>
      <c r="G44" s="57"/>
      <c r="H44" s="57"/>
      <c r="I44" s="57"/>
    </row>
    <row r="45" spans="1:9" s="57" customFormat="1" ht="14.25" customHeight="1">
      <c r="B45" s="453" t="s">
        <v>252</v>
      </c>
      <c r="C45" s="453"/>
      <c r="D45" s="453"/>
      <c r="E45" s="370" t="s">
        <v>23</v>
      </c>
      <c r="F45" s="455" t="s">
        <v>257</v>
      </c>
      <c r="G45" s="456"/>
      <c r="H45" s="456"/>
      <c r="I45" s="456"/>
    </row>
    <row r="46" spans="1:9" s="50" customFormat="1" ht="6" customHeight="1">
      <c r="B46" s="57"/>
      <c r="C46" s="57"/>
      <c r="D46" s="57"/>
      <c r="E46" s="57"/>
      <c r="F46" s="57"/>
      <c r="G46" s="57"/>
      <c r="H46" s="57"/>
      <c r="I46" s="57"/>
    </row>
    <row r="47" spans="1:9" s="7" customFormat="1" ht="6" customHeight="1">
      <c r="B47" s="358"/>
      <c r="C47" s="358"/>
      <c r="D47" s="358"/>
      <c r="E47" s="358"/>
      <c r="F47" s="359"/>
      <c r="G47" s="359"/>
      <c r="H47" s="359"/>
      <c r="I47" s="359"/>
    </row>
    <row r="48" spans="1:9" ht="20.25" customHeight="1">
      <c r="B48" s="53" t="s">
        <v>246</v>
      </c>
      <c r="C48" s="53"/>
      <c r="D48" s="53"/>
      <c r="E48" s="53"/>
      <c r="F48" s="450" t="s">
        <v>247</v>
      </c>
      <c r="G48" s="450"/>
      <c r="H48" s="450"/>
      <c r="I48" s="450"/>
    </row>
    <row r="49" spans="1:12" s="57" customFormat="1" ht="12" customHeight="1">
      <c r="B49" s="364" t="s">
        <v>248</v>
      </c>
      <c r="C49" s="62"/>
      <c r="D49" s="449" t="s">
        <v>245</v>
      </c>
      <c r="E49" s="449"/>
      <c r="F49" s="449"/>
      <c r="G49" s="449"/>
      <c r="H49" s="449"/>
      <c r="I49" s="449"/>
    </row>
    <row r="50" spans="1:12" ht="3.75" customHeight="1">
      <c r="B50" s="57"/>
      <c r="C50" s="57"/>
      <c r="D50" s="57"/>
      <c r="E50" s="57"/>
      <c r="F50" s="57"/>
      <c r="G50" s="57"/>
      <c r="H50" s="57"/>
      <c r="I50" s="57"/>
    </row>
    <row r="51" spans="1:12" s="365" customFormat="1" ht="18.75" customHeight="1">
      <c r="A51" s="51"/>
      <c r="B51" s="451" t="s">
        <v>249</v>
      </c>
      <c r="C51" s="451"/>
      <c r="D51" s="451"/>
      <c r="E51" s="369"/>
      <c r="F51" s="452" t="s">
        <v>250</v>
      </c>
      <c r="G51" s="452"/>
      <c r="H51" s="452"/>
      <c r="I51" s="452"/>
      <c r="J51" s="51"/>
      <c r="K51" s="51"/>
      <c r="L51" s="51"/>
    </row>
    <row r="52" spans="1:12" ht="3.75" customHeight="1">
      <c r="B52" s="57"/>
      <c r="C52" s="57"/>
      <c r="D52" s="57"/>
      <c r="E52" s="57"/>
      <c r="F52" s="57"/>
      <c r="G52" s="57"/>
      <c r="H52" s="57"/>
      <c r="I52" s="57"/>
    </row>
    <row r="53" spans="1:12" ht="15" customHeight="1">
      <c r="B53" s="453" t="s">
        <v>251</v>
      </c>
      <c r="C53" s="453"/>
      <c r="D53" s="453"/>
      <c r="E53" s="453"/>
      <c r="F53" s="454" t="s">
        <v>250</v>
      </c>
      <c r="G53" s="454"/>
      <c r="H53" s="454"/>
      <c r="I53" s="454"/>
    </row>
    <row r="54" spans="1:12" ht="5.25" customHeight="1">
      <c r="B54" s="366"/>
      <c r="C54" s="366"/>
      <c r="D54" s="366"/>
      <c r="E54" s="366"/>
      <c r="F54" s="367"/>
      <c r="G54" s="367"/>
      <c r="H54" s="367"/>
      <c r="I54" s="367"/>
    </row>
    <row r="55" spans="1:12" ht="18" customHeight="1">
      <c r="B55" s="473" t="s">
        <v>21</v>
      </c>
      <c r="C55" s="473"/>
      <c r="D55" s="473"/>
      <c r="E55" s="473"/>
      <c r="F55" s="469"/>
      <c r="G55" s="469"/>
      <c r="H55" s="469"/>
      <c r="I55" s="469"/>
    </row>
    <row r="56" spans="1:12" ht="5.25" customHeight="1">
      <c r="B56" s="7"/>
      <c r="C56" s="7"/>
      <c r="D56" s="7"/>
      <c r="E56" s="7"/>
      <c r="F56" s="7"/>
      <c r="G56" s="7"/>
      <c r="H56" s="7"/>
      <c r="I56" s="7"/>
    </row>
    <row r="57" spans="1:12" ht="15" customHeight="1">
      <c r="B57" s="453" t="s">
        <v>13</v>
      </c>
      <c r="C57" s="453"/>
      <c r="D57" s="453"/>
      <c r="E57" s="454" t="s">
        <v>27</v>
      </c>
      <c r="F57" s="454"/>
      <c r="G57" s="472"/>
      <c r="H57" s="470" t="s">
        <v>26</v>
      </c>
      <c r="I57" s="471"/>
    </row>
    <row r="58" spans="1:12" ht="4.5" customHeight="1">
      <c r="B58" s="7"/>
      <c r="C58" s="7"/>
      <c r="D58" s="7"/>
      <c r="E58" s="7"/>
      <c r="F58" s="7"/>
      <c r="G58" s="7"/>
      <c r="H58" s="7"/>
      <c r="I58" s="7"/>
    </row>
    <row r="59" spans="1:12" ht="3.75" customHeight="1">
      <c r="B59" s="468" t="s">
        <v>14</v>
      </c>
      <c r="C59" s="468"/>
      <c r="D59" s="468"/>
      <c r="E59" s="468"/>
      <c r="F59" s="468"/>
      <c r="G59" s="468"/>
      <c r="H59" s="468"/>
      <c r="I59" s="468"/>
    </row>
    <row r="60" spans="1:12">
      <c r="B60" s="468"/>
      <c r="C60" s="468"/>
      <c r="D60" s="468"/>
      <c r="E60" s="468"/>
      <c r="F60" s="468"/>
      <c r="G60" s="468"/>
      <c r="H60" s="468"/>
      <c r="I60" s="468"/>
    </row>
    <row r="61" spans="1:12">
      <c r="B61" s="468"/>
      <c r="C61" s="468"/>
      <c r="D61" s="468"/>
      <c r="E61" s="468"/>
      <c r="F61" s="468"/>
      <c r="G61" s="468"/>
      <c r="H61" s="468"/>
      <c r="I61" s="468"/>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52">
    <mergeCell ref="E12:I12"/>
    <mergeCell ref="B14:C14"/>
    <mergeCell ref="G14:H14"/>
    <mergeCell ref="D16:I16"/>
    <mergeCell ref="E23:F23"/>
    <mergeCell ref="D20:E20"/>
    <mergeCell ref="B20:C20"/>
    <mergeCell ref="G18:I18"/>
    <mergeCell ref="D18:E18"/>
    <mergeCell ref="D2:G4"/>
    <mergeCell ref="A3:C3"/>
    <mergeCell ref="A4:C4"/>
    <mergeCell ref="D5:G5"/>
    <mergeCell ref="B10:I10"/>
    <mergeCell ref="B28:I28"/>
    <mergeCell ref="D29:F29"/>
    <mergeCell ref="H29:I29"/>
    <mergeCell ref="G20:I20"/>
    <mergeCell ref="B26:I26"/>
    <mergeCell ref="B27:C27"/>
    <mergeCell ref="B24:I24"/>
    <mergeCell ref="D27:F27"/>
    <mergeCell ref="H27:I27"/>
    <mergeCell ref="B29:C29"/>
    <mergeCell ref="B25:C25"/>
    <mergeCell ref="H25:I25"/>
    <mergeCell ref="B59:I61"/>
    <mergeCell ref="B57:D57"/>
    <mergeCell ref="F55:I55"/>
    <mergeCell ref="H57:I57"/>
    <mergeCell ref="E57:G57"/>
    <mergeCell ref="B55:E55"/>
    <mergeCell ref="F45:I45"/>
    <mergeCell ref="E33:F33"/>
    <mergeCell ref="E31:G31"/>
    <mergeCell ref="B37:D37"/>
    <mergeCell ref="B31:C31"/>
    <mergeCell ref="G33:I33"/>
    <mergeCell ref="H31:I31"/>
    <mergeCell ref="B34:I34"/>
    <mergeCell ref="E36:G36"/>
    <mergeCell ref="H36:I36"/>
    <mergeCell ref="B45:D45"/>
    <mergeCell ref="B38:B39"/>
    <mergeCell ref="B40:D40"/>
    <mergeCell ref="E38:I40"/>
    <mergeCell ref="D49:I49"/>
    <mergeCell ref="F48:I48"/>
    <mergeCell ref="B51:D51"/>
    <mergeCell ref="F51:I51"/>
    <mergeCell ref="B53:E53"/>
    <mergeCell ref="F53:I53"/>
  </mergeCells>
  <dataValidations count="13">
    <dataValidation type="list" showInputMessage="1" showErrorMessage="1" sqref="F47:I47">
      <formula1>"OUI,NON,NE SAIS PAS"</formula1>
    </dataValidation>
    <dataValidation type="list" showInputMessage="1" showErrorMessage="1" sqref="G51 G45 E57">
      <formula1>"FACEBOOK,INSTAGRAM,SITE INTERNET,CONNAISSANCE"</formula1>
    </dataValidation>
    <dataValidation showInputMessage="1" showErrorMessage="1" sqref="E51:F51 E45:F45 D29:F29 F53:I54"/>
    <dataValidation type="list" allowBlank="1" showInputMessage="1" showErrorMessage="1" sqref="E36:G36">
      <formula1>"OUI,NON"</formula1>
    </dataValidation>
    <dataValidation type="list" showInputMessage="1" showErrorMessage="1" sqref="I14 E33:F33">
      <formula1>"OUI,NON"</formula1>
    </dataValidation>
    <dataValidation type="list" showInputMessage="1" showErrorMessage="1" sqref="D31">
      <formula1>"CHEQUE, VIREMENT, PAYPAL (entre proches)"</formula1>
    </dataValidation>
    <dataValidation type="list" showInputMessage="1" showErrorMessage="1" sqref="H31:I31">
      <formula1>"CHEQUE,VIREMENT,PAYPAL (entre proches),ESPECES"</formula1>
    </dataValidation>
    <dataValidation type="list" showInputMessage="1" showErrorMessage="1" sqref="D27:F27">
      <formula1>"OUI MAGAZINE 40€, NON"</formula1>
    </dataValidation>
    <dataValidation type="list" allowBlank="1" showInputMessage="1" showErrorMessage="1" sqref="H27:I27">
      <formula1>"OUI (BAIN DE LAIT 95€),NON"</formula1>
    </dataValidation>
    <dataValidation type="list" showInputMessage="1" showErrorMessage="1" sqref="F25">
      <formula1>"180€,230€,280€"</formula1>
    </dataValidation>
    <dataValidation type="list" showInputMessage="1" showErrorMessage="1" sqref="E25">
      <formula1>"MINI PRIX,PLAISIR,INTENSE"</formula1>
    </dataValidation>
    <dataValidation type="list" allowBlank="1" showInputMessage="1" showErrorMessage="1" sqref="D25">
      <formula1>"10,20,30"</formula1>
    </dataValidation>
    <dataValidation type="list" allowBlank="1" showInputMessage="1" showErrorMessage="1" sqref="H25:I25">
      <formula1>"MAQUILLAGE COIFFURE 50€, NON"</formula1>
    </dataValidation>
  </dataValidations>
  <pageMargins left="0.23622047244094491" right="0.23622047244094491" top="0.19685039370078741" bottom="0.19685039370078741" header="0.11811023622047245" footer="0.11811023622047245"/>
  <pageSetup paperSize="9" scale="85" orientation="portrait" r:id="rId2"/>
  <drawing r:id="rId3"/>
</worksheet>
</file>

<file path=xl/worksheets/sheet2.xml><?xml version="1.0" encoding="utf-8"?>
<worksheet xmlns="http://schemas.openxmlformats.org/spreadsheetml/2006/main" xmlns:r="http://schemas.openxmlformats.org/officeDocument/2006/relationships">
  <sheetPr>
    <tabColor rgb="FF0066CC"/>
    <pageSetUpPr fitToPage="1"/>
  </sheetPr>
  <dimension ref="A1:K56"/>
  <sheetViews>
    <sheetView showGridLines="0" showZeros="0" showWhiteSpace="0" view="pageLayout" workbookViewId="0">
      <selection activeCell="G33" sqref="G33"/>
    </sheetView>
  </sheetViews>
  <sheetFormatPr baseColWidth="10" defaultColWidth="11.44140625" defaultRowHeight="14.4"/>
  <cols>
    <col min="1" max="1" width="1.77734375" style="50" customWidth="1"/>
    <col min="2" max="3" width="11.44140625" style="50"/>
    <col min="4" max="4" width="18.21875" style="50" customWidth="1"/>
    <col min="5" max="5" width="5.21875" style="50" customWidth="1"/>
    <col min="6" max="6" width="15.44140625" style="50" customWidth="1"/>
    <col min="7" max="7" width="6.5546875" style="50" customWidth="1"/>
    <col min="8" max="8" width="15.5546875" style="50" customWidth="1"/>
    <col min="9" max="9" width="7.44140625" style="50" customWidth="1"/>
    <col min="10" max="10" width="0" style="50" hidden="1" customWidth="1"/>
    <col min="11" max="16384" width="11.44140625" style="50"/>
  </cols>
  <sheetData>
    <row r="1" spans="1:11" ht="4.5" customHeight="1"/>
    <row r="2" spans="1:11" ht="15" customHeight="1">
      <c r="D2" s="482"/>
      <c r="E2" s="482"/>
      <c r="F2" s="482"/>
      <c r="G2" s="482"/>
    </row>
    <row r="3" spans="1:11" ht="15.75" customHeight="1">
      <c r="A3" s="483"/>
      <c r="B3" s="483"/>
      <c r="C3" s="483"/>
      <c r="D3" s="482"/>
      <c r="E3" s="482"/>
      <c r="F3" s="482"/>
      <c r="G3" s="482"/>
      <c r="I3" s="314" t="s">
        <v>219</v>
      </c>
      <c r="K3" s="317" t="s">
        <v>215</v>
      </c>
    </row>
    <row r="4" spans="1:11" ht="15" customHeight="1">
      <c r="A4" s="483"/>
      <c r="B4" s="483"/>
      <c r="C4" s="483"/>
      <c r="D4" s="482"/>
      <c r="E4" s="482"/>
      <c r="F4" s="482"/>
      <c r="G4" s="482"/>
      <c r="I4" s="314" t="s">
        <v>218</v>
      </c>
      <c r="K4" s="317" t="s">
        <v>216</v>
      </c>
    </row>
    <row r="5" spans="1:11">
      <c r="D5" s="484"/>
      <c r="E5" s="484"/>
      <c r="F5" s="484"/>
      <c r="G5" s="484"/>
    </row>
    <row r="6" spans="1:11" ht="6.75" customHeight="1">
      <c r="B6" s="51"/>
      <c r="C6" s="51"/>
      <c r="D6" s="51"/>
      <c r="E6" s="51"/>
      <c r="F6" s="51"/>
      <c r="G6" s="51"/>
      <c r="H6" s="51"/>
      <c r="I6" s="51"/>
    </row>
    <row r="7" spans="1:11" ht="2.25" customHeight="1"/>
    <row r="8" spans="1:11" ht="3" customHeight="1"/>
    <row r="9" spans="1:11" ht="2.25" customHeight="1"/>
    <row r="10" spans="1:11" ht="5.25" customHeight="1">
      <c r="B10" s="64"/>
      <c r="C10" s="64"/>
      <c r="D10" s="64"/>
      <c r="E10" s="64"/>
      <c r="F10" s="64"/>
      <c r="G10" s="64"/>
      <c r="H10" s="64"/>
      <c r="I10" s="64"/>
    </row>
    <row r="11" spans="1:11" ht="17.25" customHeight="1">
      <c r="A11" s="52"/>
      <c r="B11" s="52" t="s">
        <v>176</v>
      </c>
      <c r="C11" s="52"/>
      <c r="D11" s="486">
        <f>FEMME!E12</f>
        <v>0</v>
      </c>
      <c r="E11" s="486"/>
      <c r="F11" s="486"/>
      <c r="G11" s="486"/>
      <c r="H11" s="486"/>
      <c r="I11" s="486"/>
    </row>
    <row r="12" spans="1:11" s="57" customFormat="1" ht="3.75" customHeight="1">
      <c r="A12" s="53"/>
      <c r="B12" s="54"/>
      <c r="C12" s="54"/>
      <c r="D12" s="55"/>
      <c r="E12" s="56"/>
      <c r="F12" s="61"/>
      <c r="G12" s="56"/>
      <c r="H12" s="55"/>
      <c r="I12" s="56"/>
    </row>
    <row r="13" spans="1:11" s="57" customFormat="1" ht="17.25" customHeight="1">
      <c r="A13" s="53"/>
      <c r="B13" s="465" t="s">
        <v>177</v>
      </c>
      <c r="C13" s="465"/>
      <c r="D13" s="60" t="str">
        <f>FEMME!D23</f>
        <v>FEMME</v>
      </c>
      <c r="E13" s="61" t="s">
        <v>178</v>
      </c>
      <c r="F13" s="306">
        <f>FEMME!D29</f>
        <v>0</v>
      </c>
      <c r="G13" s="305" t="s">
        <v>22</v>
      </c>
      <c r="H13" s="499">
        <f>FEMME!H29</f>
        <v>0</v>
      </c>
      <c r="I13" s="499"/>
    </row>
    <row r="14" spans="1:11" s="57" customFormat="1" ht="6" customHeight="1">
      <c r="A14" s="53"/>
      <c r="B14" s="61"/>
      <c r="C14" s="61"/>
      <c r="D14" s="55"/>
      <c r="E14" s="56"/>
      <c r="F14" s="55"/>
      <c r="G14" s="56"/>
      <c r="H14" s="55"/>
      <c r="I14" s="56"/>
    </row>
    <row r="15" spans="1:11">
      <c r="A15" s="52"/>
      <c r="B15" s="52" t="s">
        <v>179</v>
      </c>
      <c r="C15" s="52"/>
      <c r="D15" s="66">
        <f>FEMME!H23</f>
        <v>0</v>
      </c>
      <c r="E15" s="59" t="s">
        <v>180</v>
      </c>
      <c r="F15" s="66">
        <f>FEMME!G23</f>
        <v>0</v>
      </c>
      <c r="G15" s="35">
        <f>FEMME!I23</f>
        <v>0</v>
      </c>
      <c r="H15" s="53" t="s">
        <v>181</v>
      </c>
      <c r="I15" s="33" t="str">
        <f>FEMME!E36</f>
        <v>OUI</v>
      </c>
    </row>
    <row r="16" spans="1:11" s="57" customFormat="1" ht="3.75" customHeight="1">
      <c r="A16" s="53"/>
      <c r="B16" s="53"/>
      <c r="C16" s="53"/>
      <c r="D16" s="53"/>
      <c r="E16" s="53"/>
      <c r="F16" s="53"/>
      <c r="G16" s="53"/>
      <c r="H16" s="53"/>
      <c r="I16" s="53"/>
    </row>
    <row r="17" spans="1:11" s="57" customFormat="1" ht="16.5" customHeight="1">
      <c r="A17" s="53"/>
      <c r="B17" s="53" t="s">
        <v>220</v>
      </c>
      <c r="C17" s="53"/>
      <c r="D17" s="318">
        <f>FEMME!D25</f>
        <v>20</v>
      </c>
      <c r="E17" s="59" t="s">
        <v>180</v>
      </c>
      <c r="F17" s="33" t="str">
        <f>FEMME!G25</f>
        <v>OPTION</v>
      </c>
      <c r="G17" s="320">
        <f>FEMME!I25</f>
        <v>0</v>
      </c>
      <c r="H17" s="53" t="s">
        <v>238</v>
      </c>
      <c r="I17" s="323" t="str">
        <f>FEMME!D27</f>
        <v>OUI ( MAGAZINE 40€)</v>
      </c>
    </row>
    <row r="18" spans="1:11" s="57" customFormat="1" ht="3.75" customHeight="1">
      <c r="A18" s="53"/>
      <c r="B18" s="53"/>
      <c r="C18" s="53"/>
      <c r="D18" s="53"/>
      <c r="E18" s="53"/>
      <c r="F18" s="53"/>
      <c r="G18" s="53"/>
      <c r="H18" s="53"/>
      <c r="I18" s="53"/>
    </row>
    <row r="19" spans="1:11">
      <c r="A19" s="52"/>
      <c r="B19" s="52" t="s">
        <v>182</v>
      </c>
      <c r="C19" s="52"/>
      <c r="D19" s="490" t="str">
        <f>FEMME!D31</f>
        <v>CHEQUE/VIREMENT/PAYPAL</v>
      </c>
      <c r="E19" s="490"/>
      <c r="F19" s="59" t="s">
        <v>183</v>
      </c>
      <c r="G19" s="486" t="str">
        <f>FEMME!H31</f>
        <v>CHEQUE/VIREMENT/PAYPAL/ESPECES</v>
      </c>
      <c r="H19" s="486"/>
      <c r="I19" s="486"/>
    </row>
    <row r="20" spans="1:11" s="57" customFormat="1" ht="3.75" customHeight="1">
      <c r="A20" s="53"/>
      <c r="B20" s="53"/>
      <c r="C20" s="53"/>
      <c r="D20" s="53"/>
      <c r="E20" s="53"/>
      <c r="F20" s="53"/>
      <c r="G20" s="53"/>
      <c r="H20" s="53"/>
      <c r="I20" s="53"/>
    </row>
    <row r="21" spans="1:11" s="57" customFormat="1" ht="6" customHeight="1">
      <c r="A21" s="53"/>
      <c r="B21" s="56"/>
      <c r="C21" s="56"/>
      <c r="D21" s="56"/>
      <c r="E21" s="56"/>
      <c r="F21" s="56"/>
      <c r="G21" s="56"/>
      <c r="H21" s="56"/>
      <c r="I21" s="56"/>
    </row>
    <row r="22" spans="1:11" s="57" customFormat="1" ht="4.5" customHeight="1">
      <c r="A22" s="53"/>
      <c r="B22" s="53"/>
    </row>
    <row r="23" spans="1:11" s="57" customFormat="1" ht="15" customHeight="1">
      <c r="A23" s="53"/>
      <c r="B23" s="473" t="s">
        <v>21</v>
      </c>
      <c r="C23" s="473"/>
      <c r="D23" s="473"/>
      <c r="E23" s="473"/>
      <c r="F23" s="66"/>
      <c r="G23" s="66"/>
      <c r="H23" s="66">
        <f>FEMME!F55</f>
        <v>0</v>
      </c>
      <c r="I23" s="66"/>
    </row>
    <row r="24" spans="1:11" s="57" customFormat="1" ht="4.5" customHeight="1">
      <c r="A24" s="53"/>
      <c r="F24" s="491"/>
      <c r="G24" s="491"/>
      <c r="H24" s="491"/>
      <c r="I24" s="491"/>
    </row>
    <row r="25" spans="1:11" s="57" customFormat="1" ht="18.75" customHeight="1">
      <c r="A25" s="62"/>
      <c r="B25" s="453" t="s">
        <v>13</v>
      </c>
      <c r="C25" s="453"/>
      <c r="D25" s="453"/>
      <c r="E25" s="454" t="str">
        <f>FEMME!E57</f>
        <v>FB/INSTAGRAM/SITE/CONNAISSANCE</v>
      </c>
      <c r="F25" s="454"/>
      <c r="G25" s="472"/>
      <c r="H25" s="470" t="str">
        <f>FEMME!H57</f>
        <v>si connaissance NOM</v>
      </c>
      <c r="I25" s="471"/>
    </row>
    <row r="26" spans="1:11" s="57" customFormat="1" ht="6" customHeight="1">
      <c r="A26" s="53"/>
    </row>
    <row r="27" spans="1:11" ht="16.5" customHeight="1">
      <c r="A27" s="52"/>
      <c r="B27" s="453" t="s">
        <v>346</v>
      </c>
      <c r="C27" s="453"/>
      <c r="D27" s="453"/>
      <c r="E27" s="453"/>
      <c r="F27" s="454" t="str">
        <f>FEMME!H25</f>
        <v>MAQUILLAGE COIFFURE 50€ / NON</v>
      </c>
      <c r="G27" s="454"/>
      <c r="H27" s="454"/>
      <c r="I27" s="454"/>
    </row>
    <row r="28" spans="1:11" ht="3" customHeight="1">
      <c r="A28" s="52"/>
      <c r="B28" s="56"/>
      <c r="C28" s="56"/>
      <c r="D28" s="56"/>
      <c r="E28" s="56"/>
      <c r="F28" s="56"/>
      <c r="G28" s="56"/>
      <c r="H28" s="56"/>
      <c r="I28" s="56"/>
    </row>
    <row r="29" spans="1:11" ht="4.05" customHeight="1">
      <c r="A29" s="58"/>
      <c r="B29" s="56"/>
      <c r="C29" s="56"/>
      <c r="D29" s="56"/>
      <c r="E29" s="56"/>
      <c r="F29" s="56"/>
      <c r="G29" s="56"/>
      <c r="H29" s="56"/>
      <c r="I29" s="56"/>
    </row>
    <row r="30" spans="1:11" ht="0.75" hidden="1" customHeight="1">
      <c r="A30" s="52"/>
      <c r="B30" s="56"/>
      <c r="C30" s="56"/>
      <c r="D30" s="56"/>
      <c r="E30" s="56"/>
      <c r="F30" s="56"/>
      <c r="G30" s="56"/>
      <c r="H30" s="56"/>
      <c r="I30" s="56"/>
    </row>
    <row r="31" spans="1:11" s="57" customFormat="1" ht="1.5" customHeight="1">
      <c r="A31" s="53"/>
      <c r="B31" s="56"/>
      <c r="C31" s="56"/>
      <c r="D31" s="56"/>
      <c r="E31" s="56"/>
      <c r="F31" s="56"/>
      <c r="G31" s="56"/>
      <c r="H31" s="56"/>
      <c r="I31" s="56"/>
    </row>
    <row r="32" spans="1:11">
      <c r="A32" s="52"/>
      <c r="B32" s="498" t="s">
        <v>184</v>
      </c>
      <c r="C32" s="312" t="s">
        <v>187</v>
      </c>
      <c r="D32" s="312" t="s">
        <v>186</v>
      </c>
      <c r="E32" s="312" t="s">
        <v>188</v>
      </c>
      <c r="F32" s="312" t="s">
        <v>196</v>
      </c>
      <c r="G32" s="313" t="s">
        <v>50</v>
      </c>
      <c r="H32" s="312" t="s">
        <v>190</v>
      </c>
      <c r="I32" s="312" t="s">
        <v>189</v>
      </c>
      <c r="J32" s="52"/>
      <c r="K32" s="52"/>
    </row>
    <row r="33" spans="1:11" ht="18" customHeight="1">
      <c r="A33" s="52"/>
      <c r="B33" s="498"/>
      <c r="C33" s="309"/>
      <c r="D33" s="311"/>
      <c r="E33" s="311"/>
      <c r="F33" s="309"/>
      <c r="G33" s="309"/>
      <c r="H33" s="309"/>
      <c r="I33" s="311"/>
      <c r="J33" s="52"/>
      <c r="K33" s="63" t="s">
        <v>191</v>
      </c>
    </row>
    <row r="34" spans="1:11">
      <c r="A34" s="52"/>
      <c r="B34" s="498"/>
      <c r="C34" s="311"/>
      <c r="D34" s="311"/>
      <c r="E34" s="311"/>
      <c r="F34" s="310"/>
      <c r="G34" s="310"/>
      <c r="H34" s="310"/>
      <c r="I34" s="311"/>
      <c r="J34" s="52"/>
      <c r="K34" s="63" t="s">
        <v>192</v>
      </c>
    </row>
    <row r="35" spans="1:11" ht="4.5" customHeight="1">
      <c r="A35" s="52"/>
      <c r="B35" s="498"/>
      <c r="C35" s="311"/>
      <c r="D35" s="311"/>
      <c r="E35" s="311"/>
      <c r="F35" s="309"/>
      <c r="G35" s="309"/>
      <c r="H35" s="311"/>
      <c r="I35" s="311"/>
      <c r="J35" s="52"/>
      <c r="K35" s="63"/>
    </row>
    <row r="36" spans="1:11" ht="15.75" customHeight="1">
      <c r="A36" s="52"/>
      <c r="B36" s="498"/>
      <c r="C36" s="311"/>
      <c r="D36" s="309"/>
      <c r="E36" s="309"/>
      <c r="F36" s="309"/>
      <c r="G36" s="309"/>
      <c r="H36" s="311"/>
      <c r="I36" s="309"/>
      <c r="J36" s="52"/>
      <c r="K36" s="63" t="s">
        <v>193</v>
      </c>
    </row>
    <row r="37" spans="1:11" s="57" customFormat="1" ht="6" customHeight="1">
      <c r="A37" s="52"/>
      <c r="B37" s="52"/>
      <c r="C37" s="52"/>
      <c r="D37" s="52"/>
      <c r="E37" s="52"/>
      <c r="F37" s="52"/>
      <c r="G37" s="52"/>
      <c r="H37" s="52"/>
      <c r="I37" s="52"/>
      <c r="J37" s="52"/>
      <c r="K37" s="52"/>
    </row>
    <row r="38" spans="1:11" ht="14.25" customHeight="1">
      <c r="A38" s="52"/>
      <c r="B38" s="474" t="s">
        <v>194</v>
      </c>
      <c r="C38" s="312" t="s">
        <v>195</v>
      </c>
      <c r="D38" s="312" t="s">
        <v>196</v>
      </c>
      <c r="E38" s="312" t="s">
        <v>197</v>
      </c>
      <c r="F38" s="312" t="s">
        <v>198</v>
      </c>
      <c r="G38" s="312" t="s">
        <v>199</v>
      </c>
      <c r="H38" s="312" t="s">
        <v>200</v>
      </c>
      <c r="I38" s="52"/>
      <c r="J38" s="52"/>
      <c r="K38" s="52"/>
    </row>
    <row r="39" spans="1:11" ht="17.25" customHeight="1">
      <c r="A39" s="52"/>
      <c r="B39" s="474"/>
      <c r="C39" s="309"/>
      <c r="D39" s="309"/>
      <c r="E39" s="309"/>
      <c r="F39" s="309"/>
      <c r="G39" s="309"/>
      <c r="H39" s="309"/>
      <c r="I39" s="52"/>
      <c r="J39" s="52"/>
      <c r="K39" s="52"/>
    </row>
    <row r="40" spans="1:11">
      <c r="A40" s="52"/>
      <c r="B40" s="52"/>
      <c r="C40" s="52"/>
      <c r="D40" s="52"/>
      <c r="E40" s="496" t="s">
        <v>213</v>
      </c>
      <c r="F40" s="496"/>
      <c r="G40" s="496"/>
      <c r="H40" s="496"/>
      <c r="I40" s="496"/>
      <c r="J40" s="52"/>
      <c r="K40" s="52"/>
    </row>
    <row r="41" spans="1:11">
      <c r="A41" s="52"/>
      <c r="B41" s="52" t="s">
        <v>185</v>
      </c>
      <c r="C41" s="312" t="s">
        <v>201</v>
      </c>
      <c r="D41" s="312" t="s">
        <v>202</v>
      </c>
      <c r="E41" s="312" t="s">
        <v>203</v>
      </c>
      <c r="F41" s="312" t="s">
        <v>204</v>
      </c>
      <c r="G41" s="312" t="s">
        <v>205</v>
      </c>
      <c r="H41" s="312" t="s">
        <v>214</v>
      </c>
      <c r="I41" s="312" t="s">
        <v>206</v>
      </c>
      <c r="J41" s="52"/>
      <c r="K41" s="52"/>
    </row>
    <row r="42" spans="1:11">
      <c r="A42" s="52"/>
      <c r="B42" s="52"/>
      <c r="C42" s="309"/>
      <c r="D42" s="309"/>
      <c r="E42" s="309"/>
      <c r="F42" s="309"/>
      <c r="G42" s="309"/>
      <c r="H42" s="309"/>
      <c r="I42" s="309"/>
      <c r="J42" s="52"/>
      <c r="K42" s="52"/>
    </row>
    <row r="43" spans="1:11">
      <c r="A43" s="52"/>
      <c r="B43" s="52"/>
      <c r="C43" s="312" t="s">
        <v>207</v>
      </c>
      <c r="D43" s="312" t="s">
        <v>208</v>
      </c>
      <c r="E43" s="492" t="s">
        <v>209</v>
      </c>
      <c r="F43" s="493"/>
      <c r="G43" s="312" t="s">
        <v>210</v>
      </c>
      <c r="H43" s="312" t="s">
        <v>211</v>
      </c>
      <c r="I43" s="312" t="s">
        <v>212</v>
      </c>
      <c r="J43" s="52"/>
      <c r="K43" s="52"/>
    </row>
    <row r="44" spans="1:11">
      <c r="A44" s="52"/>
      <c r="B44" s="52"/>
      <c r="C44" s="308"/>
      <c r="D44" s="308"/>
      <c r="E44" s="494"/>
      <c r="F44" s="495"/>
      <c r="G44" s="308"/>
      <c r="H44" s="308"/>
      <c r="I44" s="308"/>
      <c r="J44" s="52"/>
      <c r="K44" s="52"/>
    </row>
    <row r="45" spans="1:11">
      <c r="A45" s="52"/>
      <c r="B45" s="52" t="s">
        <v>235</v>
      </c>
      <c r="C45" s="33" t="e">
        <f>FEMME!#REF!</f>
        <v>#REF!</v>
      </c>
      <c r="D45" s="52"/>
      <c r="E45" s="52"/>
      <c r="F45" s="52"/>
      <c r="G45" s="52"/>
      <c r="H45" s="52"/>
      <c r="I45" s="52"/>
      <c r="J45" s="52"/>
      <c r="K45" s="52"/>
    </row>
    <row r="46" spans="1:11">
      <c r="A46" s="52"/>
      <c r="B46" s="497" t="s">
        <v>217</v>
      </c>
      <c r="C46" s="497"/>
      <c r="D46" s="497"/>
      <c r="E46" s="497"/>
      <c r="F46" s="497"/>
      <c r="G46" s="497"/>
      <c r="H46" s="497"/>
      <c r="I46" s="497"/>
      <c r="J46" s="52"/>
      <c r="K46" s="52"/>
    </row>
    <row r="47" spans="1:11">
      <c r="A47" s="52"/>
      <c r="B47" s="497"/>
      <c r="C47" s="497"/>
      <c r="D47" s="497"/>
      <c r="E47" s="497"/>
      <c r="F47" s="497"/>
      <c r="G47" s="497"/>
      <c r="H47" s="497"/>
      <c r="I47" s="497"/>
      <c r="J47" s="52"/>
      <c r="K47" s="52"/>
    </row>
    <row r="48" spans="1:11" ht="7.5" customHeight="1">
      <c r="A48" s="52"/>
      <c r="B48" s="52"/>
      <c r="C48" s="52"/>
      <c r="D48" s="52"/>
      <c r="E48" s="52"/>
      <c r="F48" s="52"/>
      <c r="G48" s="52"/>
      <c r="H48" s="52"/>
      <c r="I48" s="52"/>
      <c r="J48" s="52"/>
      <c r="K48" s="52"/>
    </row>
    <row r="49" spans="2:9">
      <c r="B49" s="358" t="s">
        <v>244</v>
      </c>
      <c r="C49" s="358"/>
      <c r="D49" s="358"/>
      <c r="E49" s="368" t="str">
        <f>FEMME!E45</f>
        <v>OUI/NON</v>
      </c>
      <c r="F49" s="461" t="str">
        <f>FEMME!F45</f>
        <v>toutes les femmes sont sublimes mais les complexes, c'est tellement personnel!</v>
      </c>
      <c r="G49" s="461"/>
      <c r="H49" s="461"/>
      <c r="I49" s="461"/>
    </row>
    <row r="50" spans="2:9" ht="6.75" customHeight="1">
      <c r="B50" s="57"/>
      <c r="C50" s="57"/>
      <c r="D50" s="57"/>
      <c r="E50" s="57"/>
      <c r="F50" s="57"/>
      <c r="G50" s="57"/>
      <c r="H50" s="57"/>
      <c r="I50" s="57"/>
    </row>
    <row r="51" spans="2:9" ht="4.5" customHeight="1">
      <c r="B51" s="53"/>
      <c r="C51" s="53"/>
      <c r="D51" s="53"/>
      <c r="E51" s="53"/>
      <c r="F51" s="22"/>
      <c r="G51" s="22"/>
      <c r="H51" s="22"/>
      <c r="I51" s="22"/>
    </row>
    <row r="52" spans="2:9">
      <c r="B52" s="53" t="s">
        <v>246</v>
      </c>
      <c r="C52" s="53"/>
      <c r="D52" s="53"/>
      <c r="E52" s="450" t="str">
        <f>FEMME!F48</f>
        <v>cela crée une atmosphère particulière, moi j'aime, mais c'est vos photos!:-)</v>
      </c>
      <c r="F52" s="450"/>
      <c r="G52" s="450"/>
      <c r="H52" s="450"/>
      <c r="I52" s="450"/>
    </row>
    <row r="53" spans="2:9" ht="4.5" customHeight="1">
      <c r="B53" s="57"/>
      <c r="C53" s="57"/>
      <c r="D53" s="57"/>
      <c r="E53" s="57"/>
      <c r="F53" s="57"/>
      <c r="G53" s="57"/>
      <c r="H53" s="57"/>
      <c r="I53" s="57"/>
    </row>
    <row r="54" spans="2:9">
      <c r="B54" s="453" t="s">
        <v>249</v>
      </c>
      <c r="C54" s="453"/>
      <c r="D54" s="453"/>
      <c r="E54" s="452" t="str">
        <f>FEMME!F51</f>
        <v>OUI QUELQUES UNES / NON</v>
      </c>
      <c r="F54" s="452"/>
      <c r="G54" s="452"/>
      <c r="H54" s="452"/>
      <c r="I54" s="452"/>
    </row>
    <row r="55" spans="2:9" ht="3" customHeight="1">
      <c r="B55" s="57"/>
      <c r="C55" s="57"/>
      <c r="D55" s="57"/>
      <c r="E55" s="57"/>
      <c r="F55" s="57"/>
      <c r="G55" s="57"/>
      <c r="H55" s="57"/>
      <c r="I55" s="57"/>
    </row>
    <row r="56" spans="2:9">
      <c r="B56" s="453" t="s">
        <v>251</v>
      </c>
      <c r="C56" s="453"/>
      <c r="D56" s="453"/>
      <c r="E56" s="453"/>
      <c r="F56" s="454" t="str">
        <f>FEMME!F53</f>
        <v>OUI QUELQUES UNES / NON</v>
      </c>
      <c r="G56" s="454"/>
      <c r="H56" s="454"/>
      <c r="I56" s="454"/>
    </row>
  </sheetData>
  <sheetProtection selectLockedCells="1"/>
  <mergeCells count="28">
    <mergeCell ref="B25:D25"/>
    <mergeCell ref="E25:G25"/>
    <mergeCell ref="H25:I25"/>
    <mergeCell ref="D2:G4"/>
    <mergeCell ref="A3:C3"/>
    <mergeCell ref="A4:C4"/>
    <mergeCell ref="D5:G5"/>
    <mergeCell ref="D19:E19"/>
    <mergeCell ref="G19:I19"/>
    <mergeCell ref="D11:I11"/>
    <mergeCell ref="H13:I13"/>
    <mergeCell ref="B13:C13"/>
    <mergeCell ref="E54:I54"/>
    <mergeCell ref="B54:D54"/>
    <mergeCell ref="B56:E56"/>
    <mergeCell ref="F56:I56"/>
    <mergeCell ref="B23:E23"/>
    <mergeCell ref="F24:I24"/>
    <mergeCell ref="F49:I49"/>
    <mergeCell ref="E52:I52"/>
    <mergeCell ref="B38:B39"/>
    <mergeCell ref="E43:F43"/>
    <mergeCell ref="E44:F44"/>
    <mergeCell ref="E40:I40"/>
    <mergeCell ref="B46:I47"/>
    <mergeCell ref="B32:B36"/>
    <mergeCell ref="B27:E27"/>
    <mergeCell ref="F27:I27"/>
  </mergeCells>
  <dataValidations count="2">
    <dataValidation showInputMessage="1" showErrorMessage="1" sqref="E54 E49:F49 F27:I27 E25:G25 F56:I56"/>
    <dataValidation type="list" showInputMessage="1" showErrorMessage="1" sqref="G49">
      <formula1>"FACEBOOK,INSTAGRAM,SITE INTERNET,CONNAISSANCE"</formula1>
    </dataValidation>
  </dataValidations>
  <pageMargins left="0.23622047244094491" right="0.23622047244094491" top="0.19685039370078741" bottom="0.19685039370078741" header="0.11811023622047245" footer="0.11811023622047245"/>
  <pageSetup paperSize="9" scale="95" orientation="portrait" r:id="rId1"/>
  <drawing r:id="rId2"/>
</worksheet>
</file>

<file path=xl/worksheets/sheet3.xml><?xml version="1.0" encoding="utf-8"?>
<worksheet xmlns="http://schemas.openxmlformats.org/spreadsheetml/2006/main" xmlns:r="http://schemas.openxmlformats.org/officeDocument/2006/relationships">
  <sheetPr>
    <tabColor rgb="FFFF0000"/>
  </sheetPr>
  <dimension ref="A1:I56"/>
  <sheetViews>
    <sheetView showGridLines="0" showZeros="0" showRuler="0" view="pageLayout" topLeftCell="A13" zoomScale="70" zoomScalePageLayoutView="70" workbookViewId="0">
      <selection activeCell="B33" sqref="B33:I33"/>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6384" width="11.44140625" style="1"/>
  </cols>
  <sheetData>
    <row r="1" spans="1:9" ht="4.5" customHeight="1"/>
    <row r="2" spans="1:9" ht="15" customHeight="1">
      <c r="A2" s="1" t="s">
        <v>28</v>
      </c>
      <c r="D2" s="482"/>
      <c r="E2" s="482"/>
      <c r="F2" s="482"/>
      <c r="G2" s="482"/>
    </row>
    <row r="3" spans="1:9" ht="15.75" customHeight="1">
      <c r="A3" s="483"/>
      <c r="B3" s="483"/>
      <c r="C3" s="483"/>
      <c r="D3" s="482"/>
      <c r="E3" s="482"/>
      <c r="F3" s="482"/>
      <c r="G3" s="482"/>
    </row>
    <row r="4" spans="1:9" ht="15" customHeight="1">
      <c r="A4" s="483"/>
      <c r="B4" s="483"/>
      <c r="C4" s="483"/>
      <c r="D4" s="482"/>
      <c r="E4" s="482"/>
      <c r="F4" s="482"/>
      <c r="G4" s="482"/>
    </row>
    <row r="5" spans="1:9">
      <c r="D5" s="484"/>
      <c r="E5" s="484"/>
      <c r="F5" s="484"/>
      <c r="G5" s="484"/>
    </row>
    <row r="6" spans="1:9" ht="6.75" customHeight="1">
      <c r="B6" s="2"/>
      <c r="C6" s="2"/>
      <c r="D6" s="2"/>
      <c r="E6" s="2"/>
      <c r="F6" s="2"/>
      <c r="G6" s="2"/>
      <c r="H6" s="2"/>
      <c r="I6" s="2"/>
    </row>
    <row r="7" spans="1:9" ht="2.25" customHeight="1"/>
    <row r="8" spans="1:9" ht="2.25" customHeight="1"/>
    <row r="9" spans="1:9" ht="17.25" customHeight="1">
      <c r="A9" s="3"/>
      <c r="B9" s="52" t="s">
        <v>276</v>
      </c>
      <c r="C9" s="3"/>
      <c r="D9" s="4"/>
      <c r="E9" s="486">
        <f>FEMME!E12</f>
        <v>0</v>
      </c>
      <c r="F9" s="486"/>
      <c r="G9" s="486"/>
      <c r="H9" s="486"/>
      <c r="I9" s="3"/>
    </row>
    <row r="10" spans="1:9" s="7" customFormat="1" ht="4.5" customHeight="1">
      <c r="A10" s="4"/>
      <c r="B10" s="28"/>
      <c r="C10" s="28"/>
      <c r="D10" s="5"/>
      <c r="E10" s="6"/>
      <c r="F10" s="5"/>
      <c r="G10" s="6"/>
      <c r="H10" s="5"/>
      <c r="I10" s="6"/>
    </row>
    <row r="11" spans="1:9">
      <c r="A11" s="3"/>
      <c r="B11" s="3" t="s">
        <v>0</v>
      </c>
      <c r="C11" s="3"/>
      <c r="D11" s="486">
        <f>FEMME!D16</f>
        <v>0</v>
      </c>
      <c r="E11" s="486"/>
      <c r="F11" s="486"/>
      <c r="G11" s="486"/>
      <c r="H11" s="486"/>
      <c r="I11" s="3"/>
    </row>
    <row r="12" spans="1:9" s="7" customFormat="1" ht="3.75" customHeight="1">
      <c r="A12" s="4"/>
      <c r="B12" s="4"/>
      <c r="C12" s="4"/>
      <c r="D12" s="4"/>
      <c r="E12" s="4"/>
      <c r="F12" s="4"/>
      <c r="G12" s="4"/>
      <c r="H12" s="4"/>
      <c r="I12" s="4"/>
    </row>
    <row r="13" spans="1:9" s="7" customFormat="1" ht="14.25" customHeight="1">
      <c r="A13" s="4"/>
      <c r="B13" s="4" t="s">
        <v>5</v>
      </c>
      <c r="C13" s="4"/>
      <c r="D13" s="33">
        <f>FEMME!D18</f>
        <v>0</v>
      </c>
      <c r="E13" s="4" t="s">
        <v>48</v>
      </c>
      <c r="F13" s="486">
        <f>FEMME!G18</f>
        <v>0</v>
      </c>
      <c r="G13" s="486"/>
      <c r="H13" s="486"/>
      <c r="I13" s="4"/>
    </row>
    <row r="14" spans="1:9" ht="4.5" customHeight="1">
      <c r="A14" s="3"/>
      <c r="B14" s="31"/>
      <c r="C14" s="31"/>
      <c r="D14" s="31"/>
      <c r="E14" s="31"/>
      <c r="F14" s="32"/>
      <c r="G14" s="32"/>
      <c r="H14" s="31"/>
      <c r="I14" s="31"/>
    </row>
    <row r="15" spans="1:9" ht="6.75" customHeight="1">
      <c r="A15" s="3"/>
      <c r="B15" s="8"/>
      <c r="C15" s="8"/>
      <c r="D15" s="8"/>
      <c r="E15" s="8"/>
      <c r="F15" s="29"/>
      <c r="G15" s="29"/>
      <c r="H15" s="8"/>
      <c r="I15" s="8"/>
    </row>
    <row r="16" spans="1:9">
      <c r="A16" s="3"/>
      <c r="B16" s="3" t="s">
        <v>30</v>
      </c>
      <c r="C16" s="3"/>
      <c r="D16" s="33" t="s">
        <v>31</v>
      </c>
      <c r="E16" s="33"/>
      <c r="F16" s="33"/>
      <c r="G16" s="33"/>
      <c r="H16" s="33"/>
      <c r="I16" s="33"/>
    </row>
    <row r="17" spans="1:9" s="7" customFormat="1" ht="7.5" customHeight="1">
      <c r="A17" s="4"/>
      <c r="B17" s="4"/>
      <c r="C17" s="4"/>
      <c r="D17" s="4"/>
      <c r="E17" s="4"/>
      <c r="F17" s="9"/>
      <c r="G17" s="9"/>
      <c r="H17" s="4"/>
      <c r="I17" s="4"/>
    </row>
    <row r="18" spans="1:9">
      <c r="A18" s="3"/>
      <c r="B18" s="8" t="s">
        <v>32</v>
      </c>
      <c r="C18" s="8"/>
      <c r="D18" s="34">
        <f>FEMME!D29</f>
        <v>0</v>
      </c>
      <c r="E18" s="516" t="s">
        <v>33</v>
      </c>
      <c r="F18" s="516"/>
      <c r="G18" s="25">
        <f>FEMME!H29</f>
        <v>0</v>
      </c>
      <c r="H18" s="29" t="s">
        <v>34</v>
      </c>
      <c r="I18" s="372" t="s">
        <v>258</v>
      </c>
    </row>
    <row r="19" spans="1:9" ht="9" customHeight="1">
      <c r="A19" s="3"/>
      <c r="B19" s="6"/>
      <c r="C19" s="6"/>
      <c r="D19" s="24"/>
      <c r="E19" s="6"/>
      <c r="F19" s="24"/>
      <c r="G19" s="24"/>
      <c r="H19" s="6"/>
      <c r="I19" s="6"/>
    </row>
    <row r="20" spans="1:9">
      <c r="A20" s="3"/>
      <c r="B20" s="8" t="s">
        <v>1</v>
      </c>
      <c r="C20" s="8"/>
      <c r="D20" s="25" t="str">
        <f>FEMME!D23</f>
        <v>FEMME</v>
      </c>
      <c r="E20" s="516" t="s">
        <v>35</v>
      </c>
      <c r="F20" s="516"/>
      <c r="G20" s="25">
        <f>FEMME!G23</f>
        <v>0</v>
      </c>
      <c r="H20" s="35">
        <f>FEMME!H23</f>
        <v>0</v>
      </c>
      <c r="I20" s="320">
        <f>FEMME!I23</f>
        <v>0</v>
      </c>
    </row>
    <row r="21" spans="1:9" s="57" customFormat="1" ht="3" customHeight="1">
      <c r="A21" s="53"/>
      <c r="B21" s="56"/>
      <c r="C21" s="56"/>
      <c r="D21" s="325"/>
      <c r="E21" s="325"/>
      <c r="F21" s="325"/>
      <c r="G21" s="325"/>
      <c r="H21" s="360"/>
      <c r="I21" s="307"/>
    </row>
    <row r="22" spans="1:9" ht="15" customHeight="1">
      <c r="A22" s="3"/>
      <c r="B22" s="517" t="s">
        <v>221</v>
      </c>
      <c r="C22" s="517"/>
      <c r="D22" s="319">
        <f>FEMME!D25</f>
        <v>20</v>
      </c>
      <c r="E22" s="510" t="s">
        <v>237</v>
      </c>
      <c r="F22" s="510"/>
      <c r="G22" s="513" t="str">
        <f>FEMME!D27</f>
        <v>OUI ( MAGAZINE 40€)</v>
      </c>
      <c r="H22" s="514"/>
      <c r="I22" s="514"/>
    </row>
    <row r="23" spans="1:9" s="57" customFormat="1" ht="3" customHeight="1">
      <c r="A23" s="53"/>
      <c r="B23" s="324"/>
      <c r="C23" s="324"/>
      <c r="D23" s="15"/>
      <c r="E23" s="15"/>
      <c r="F23" s="15"/>
      <c r="G23" s="361"/>
      <c r="H23" s="15"/>
      <c r="I23" s="15"/>
    </row>
    <row r="24" spans="1:9" s="7" customFormat="1" ht="15" customHeight="1">
      <c r="A24" s="4"/>
      <c r="B24" s="21" t="s">
        <v>49</v>
      </c>
      <c r="C24" s="45">
        <f>SUM(FEMME!I23:'FEMME'!I25)</f>
        <v>0</v>
      </c>
      <c r="D24" s="44" t="s">
        <v>36</v>
      </c>
      <c r="E24" s="508" t="str">
        <f>FEMME!D31</f>
        <v>CHEQUE/VIREMENT/PAYPAL</v>
      </c>
      <c r="F24" s="509"/>
      <c r="G24" s="6"/>
      <c r="H24" s="478" t="str">
        <f>FEMME!H31</f>
        <v>CHEQUE/VIREMENT/PAYPAL/ESPECES</v>
      </c>
      <c r="I24" s="478"/>
    </row>
    <row r="25" spans="1:9" s="7" customFormat="1" ht="12" customHeight="1">
      <c r="A25" s="4"/>
      <c r="B25" s="10"/>
      <c r="C25" s="10"/>
      <c r="D25" s="10"/>
      <c r="E25" s="512" t="s">
        <v>50</v>
      </c>
      <c r="F25" s="512"/>
      <c r="G25" s="10"/>
      <c r="H25" s="512" t="s">
        <v>51</v>
      </c>
      <c r="I25" s="512"/>
    </row>
    <row r="26" spans="1:9" s="7" customFormat="1" ht="5.25" customHeight="1">
      <c r="A26" s="4"/>
      <c r="B26" s="6"/>
      <c r="C26" s="6"/>
      <c r="D26" s="6"/>
      <c r="E26" s="6"/>
      <c r="F26" s="6"/>
      <c r="G26" s="6"/>
      <c r="H26" s="6"/>
      <c r="I26" s="6"/>
    </row>
    <row r="27" spans="1:9" ht="15" customHeight="1">
      <c r="A27" s="3"/>
      <c r="B27" s="21" t="s">
        <v>278</v>
      </c>
      <c r="C27" s="21"/>
      <c r="D27" s="21"/>
      <c r="E27" s="21"/>
      <c r="F27" s="391"/>
      <c r="G27" s="391"/>
      <c r="H27" s="21"/>
      <c r="I27" s="21"/>
    </row>
    <row r="28" spans="1:9" ht="29.25" customHeight="1">
      <c r="A28" s="3"/>
      <c r="B28" s="504" t="s">
        <v>37</v>
      </c>
      <c r="C28" s="504"/>
      <c r="D28" s="504"/>
      <c r="E28" s="504"/>
      <c r="F28" s="504"/>
      <c r="G28" s="504"/>
      <c r="H28" s="504"/>
      <c r="I28" s="504"/>
    </row>
    <row r="29" spans="1:9" s="12" customFormat="1" ht="66.75" customHeight="1">
      <c r="A29" s="11"/>
      <c r="B29" s="505" t="s">
        <v>38</v>
      </c>
      <c r="C29" s="505"/>
      <c r="D29" s="505"/>
      <c r="E29" s="505"/>
      <c r="F29" s="505"/>
      <c r="G29" s="505"/>
      <c r="H29" s="505"/>
      <c r="I29" s="505"/>
    </row>
    <row r="30" spans="1:9" ht="1.5" customHeight="1">
      <c r="A30" s="3"/>
      <c r="B30" s="504" t="s">
        <v>279</v>
      </c>
      <c r="C30" s="504"/>
      <c r="D30" s="504"/>
      <c r="E30" s="504"/>
      <c r="F30" s="504"/>
      <c r="G30" s="504"/>
      <c r="H30" s="504"/>
      <c r="I30" s="504"/>
    </row>
    <row r="31" spans="1:9" ht="25.5" customHeight="1">
      <c r="A31" s="3"/>
      <c r="B31" s="504" t="s">
        <v>280</v>
      </c>
      <c r="C31" s="504"/>
      <c r="D31" s="504"/>
      <c r="E31" s="504"/>
      <c r="F31" s="504"/>
      <c r="G31" s="504"/>
      <c r="H31" s="504"/>
      <c r="I31" s="504"/>
    </row>
    <row r="32" spans="1:9" s="7" customFormat="1" ht="42" customHeight="1">
      <c r="A32" s="4"/>
      <c r="B32" s="504" t="s">
        <v>281</v>
      </c>
      <c r="C32" s="504"/>
      <c r="D32" s="504"/>
      <c r="E32" s="504"/>
      <c r="F32" s="504"/>
      <c r="G32" s="504"/>
      <c r="H32" s="504"/>
      <c r="I32" s="504"/>
    </row>
    <row r="33" spans="1:9" ht="86.4" customHeight="1">
      <c r="A33" s="3"/>
      <c r="B33" s="504" t="s">
        <v>282</v>
      </c>
      <c r="C33" s="504"/>
      <c r="D33" s="504"/>
      <c r="E33" s="504"/>
      <c r="F33" s="504"/>
      <c r="G33" s="504"/>
      <c r="H33" s="504"/>
      <c r="I33" s="504"/>
    </row>
    <row r="34" spans="1:9" s="7" customFormat="1" ht="4.2" customHeight="1">
      <c r="A34" s="4"/>
      <c r="B34" s="515" t="s">
        <v>39</v>
      </c>
      <c r="C34" s="515"/>
      <c r="D34" s="515"/>
      <c r="E34" s="515"/>
      <c r="F34" s="515"/>
      <c r="G34" s="515"/>
      <c r="H34" s="515"/>
      <c r="I34" s="515"/>
    </row>
    <row r="35" spans="1:9" ht="15" customHeight="1">
      <c r="A35" s="3"/>
      <c r="B35" s="515"/>
      <c r="C35" s="515"/>
      <c r="D35" s="515"/>
      <c r="E35" s="515"/>
      <c r="F35" s="515"/>
      <c r="G35" s="515"/>
      <c r="H35" s="515"/>
      <c r="I35" s="515"/>
    </row>
    <row r="36" spans="1:9" s="7" customFormat="1" ht="15" customHeight="1">
      <c r="A36" s="4"/>
      <c r="B36" s="507" t="s">
        <v>40</v>
      </c>
      <c r="C36" s="507"/>
      <c r="D36" s="507"/>
      <c r="E36" s="507"/>
      <c r="F36" s="507"/>
      <c r="G36" s="507"/>
      <c r="H36" s="507"/>
      <c r="I36" s="507"/>
    </row>
    <row r="37" spans="1:9" ht="15.75" customHeight="1">
      <c r="A37" s="3"/>
      <c r="B37" s="511" t="s">
        <v>41</v>
      </c>
      <c r="C37" s="511"/>
      <c r="D37" s="511"/>
      <c r="E37" s="511"/>
      <c r="F37" s="511"/>
      <c r="G37" s="511"/>
      <c r="H37" s="511"/>
      <c r="I37" s="511"/>
    </row>
    <row r="38" spans="1:9" ht="6" customHeight="1">
      <c r="A38" s="3"/>
      <c r="B38" s="31"/>
      <c r="C38" s="31"/>
      <c r="D38" s="36"/>
      <c r="E38" s="37"/>
      <c r="F38" s="36"/>
      <c r="G38" s="36"/>
      <c r="H38" s="36"/>
      <c r="I38" s="31"/>
    </row>
    <row r="39" spans="1:9" ht="6.75" customHeight="1">
      <c r="A39" s="3"/>
      <c r="B39" s="3"/>
      <c r="C39" s="3"/>
      <c r="D39" s="3"/>
      <c r="E39" s="3"/>
      <c r="F39" s="3"/>
      <c r="G39" s="3"/>
      <c r="H39" s="3"/>
      <c r="I39" s="3"/>
    </row>
    <row r="40" spans="1:9">
      <c r="A40" s="3"/>
      <c r="B40" s="38" t="s">
        <v>42</v>
      </c>
      <c r="C40" s="39"/>
      <c r="D40" s="4"/>
      <c r="E40" s="4"/>
      <c r="F40" s="4"/>
      <c r="G40" s="4"/>
      <c r="H40" s="4"/>
      <c r="I40" s="3"/>
    </row>
    <row r="41" spans="1:9" s="7" customFormat="1" ht="6.75" customHeight="1">
      <c r="A41" s="4"/>
      <c r="B41" s="4"/>
      <c r="C41" s="4"/>
      <c r="D41" s="4"/>
      <c r="E41" s="4"/>
      <c r="F41" s="4"/>
      <c r="G41" s="4"/>
      <c r="H41" s="4"/>
      <c r="I41" s="4"/>
    </row>
    <row r="42" spans="1:9">
      <c r="A42" s="3"/>
      <c r="B42" s="3" t="s">
        <v>43</v>
      </c>
      <c r="C42" s="486">
        <f>E9</f>
        <v>0</v>
      </c>
      <c r="D42" s="486"/>
      <c r="E42" s="40"/>
      <c r="F42" s="53"/>
      <c r="G42" s="506"/>
      <c r="H42" s="506"/>
      <c r="I42" s="506"/>
    </row>
    <row r="43" spans="1:9" s="7" customFormat="1" ht="4.5" customHeight="1">
      <c r="A43" s="4"/>
      <c r="B43" s="9"/>
      <c r="C43" s="41"/>
      <c r="D43" s="503"/>
      <c r="E43" s="503"/>
      <c r="F43" s="53"/>
      <c r="G43" s="53"/>
      <c r="H43" s="53"/>
      <c r="I43" s="53"/>
    </row>
    <row r="44" spans="1:9" s="7" customFormat="1" ht="8.4" customHeight="1">
      <c r="A44" s="4"/>
      <c r="B44" s="6"/>
      <c r="C44" s="500"/>
      <c r="D44" s="500"/>
      <c r="E44" s="500"/>
      <c r="F44" s="500"/>
      <c r="G44" s="500"/>
      <c r="H44" s="42"/>
      <c r="I44" s="6"/>
    </row>
    <row r="45" spans="1:9" s="7" customFormat="1" ht="15" customHeight="1">
      <c r="A45" s="4"/>
      <c r="B45" s="458" t="s">
        <v>44</v>
      </c>
      <c r="C45" s="458"/>
      <c r="D45" s="458"/>
      <c r="E45" s="458"/>
      <c r="F45" s="458"/>
      <c r="G45" s="1"/>
      <c r="H45" s="488" t="s">
        <v>45</v>
      </c>
      <c r="I45" s="488"/>
    </row>
    <row r="46" spans="1:9" s="7" customFormat="1" ht="18.75" customHeight="1">
      <c r="A46" s="13"/>
      <c r="B46" s="478">
        <f>C42</f>
        <v>0</v>
      </c>
      <c r="C46" s="478"/>
      <c r="D46" s="478"/>
      <c r="E46" s="478"/>
      <c r="F46" s="478"/>
      <c r="G46" s="6"/>
      <c r="H46" s="502" t="s">
        <v>274</v>
      </c>
      <c r="I46" s="502"/>
    </row>
    <row r="47" spans="1:9">
      <c r="A47" s="3"/>
      <c r="B47" s="458" t="s">
        <v>46</v>
      </c>
      <c r="C47" s="458"/>
      <c r="D47" s="458"/>
      <c r="E47" s="458"/>
      <c r="F47" s="458"/>
      <c r="G47" s="7"/>
      <c r="H47" s="6" t="s">
        <v>47</v>
      </c>
      <c r="I47" s="43"/>
    </row>
    <row r="48" spans="1:9" s="7" customFormat="1" ht="56.25" customHeight="1">
      <c r="A48" s="4"/>
      <c r="B48" s="501"/>
      <c r="C48" s="501"/>
      <c r="D48" s="501"/>
      <c r="E48" s="501"/>
      <c r="F48" s="501"/>
      <c r="G48" s="6"/>
      <c r="H48" s="502"/>
      <c r="I48" s="502"/>
    </row>
    <row r="49" spans="1:9">
      <c r="A49" s="3"/>
      <c r="B49" s="501"/>
      <c r="C49" s="501"/>
      <c r="D49" s="501"/>
      <c r="E49" s="501"/>
      <c r="F49" s="501"/>
      <c r="H49" s="502"/>
      <c r="I49" s="502"/>
    </row>
    <row r="50" spans="1:9" ht="12.75" customHeight="1">
      <c r="A50" s="8"/>
      <c r="B50" s="458"/>
      <c r="C50" s="458"/>
      <c r="D50" s="458"/>
      <c r="E50" s="458"/>
      <c r="F50" s="458"/>
      <c r="G50" s="458"/>
      <c r="H50" s="458"/>
      <c r="I50" s="458"/>
    </row>
    <row r="51" spans="1:9">
      <c r="A51" s="3"/>
      <c r="B51" s="4"/>
      <c r="C51" s="7"/>
      <c r="D51" s="7"/>
      <c r="E51" s="7"/>
      <c r="F51" s="7"/>
      <c r="G51" s="7"/>
      <c r="H51" s="7"/>
      <c r="I51" s="7"/>
    </row>
    <row r="52" spans="1:9">
      <c r="A52" s="3"/>
      <c r="B52" s="4"/>
      <c r="C52" s="7"/>
      <c r="D52" s="7"/>
      <c r="E52" s="7"/>
      <c r="F52" s="7"/>
      <c r="G52" s="7"/>
      <c r="H52" s="7"/>
      <c r="I52" s="7"/>
    </row>
    <row r="53" spans="1:9">
      <c r="A53" s="3"/>
      <c r="B53" s="4"/>
      <c r="C53" s="7"/>
      <c r="D53" s="7"/>
      <c r="E53" s="7"/>
      <c r="F53" s="7"/>
      <c r="G53" s="7"/>
      <c r="H53" s="7"/>
      <c r="I53" s="7"/>
    </row>
    <row r="54" spans="1:9">
      <c r="B54" s="7"/>
      <c r="C54" s="7"/>
      <c r="D54" s="7"/>
      <c r="E54" s="7"/>
      <c r="F54" s="7"/>
      <c r="G54" s="7"/>
      <c r="H54" s="7"/>
      <c r="I54" s="7"/>
    </row>
    <row r="55" spans="1:9">
      <c r="B55" s="7"/>
      <c r="C55" s="7"/>
      <c r="D55" s="7"/>
      <c r="E55" s="7"/>
      <c r="F55" s="7"/>
      <c r="G55" s="7"/>
      <c r="H55" s="7"/>
      <c r="I55" s="7"/>
    </row>
    <row r="56" spans="1:9">
      <c r="B56" s="7"/>
      <c r="C56" s="7"/>
      <c r="D56" s="7"/>
      <c r="E56" s="7"/>
      <c r="F56" s="7"/>
      <c r="G56" s="7"/>
      <c r="H56" s="7"/>
      <c r="I56" s="7"/>
    </row>
  </sheetData>
  <sheetProtection selectLockedCells="1" selectUnlockedCells="1"/>
  <mergeCells count="37">
    <mergeCell ref="F13:H13"/>
    <mergeCell ref="E24:F24"/>
    <mergeCell ref="E22:F22"/>
    <mergeCell ref="D11:H11"/>
    <mergeCell ref="B37:I37"/>
    <mergeCell ref="H25:I25"/>
    <mergeCell ref="G22:I22"/>
    <mergeCell ref="E25:F25"/>
    <mergeCell ref="B34:I35"/>
    <mergeCell ref="H24:I24"/>
    <mergeCell ref="E18:F18"/>
    <mergeCell ref="E20:F20"/>
    <mergeCell ref="B22:C22"/>
    <mergeCell ref="D2:G4"/>
    <mergeCell ref="A3:C3"/>
    <mergeCell ref="A4:C4"/>
    <mergeCell ref="D5:G5"/>
    <mergeCell ref="E9:H9"/>
    <mergeCell ref="D43:E43"/>
    <mergeCell ref="B28:I28"/>
    <mergeCell ref="B29:I29"/>
    <mergeCell ref="B30:I30"/>
    <mergeCell ref="B31:I31"/>
    <mergeCell ref="B32:I32"/>
    <mergeCell ref="B33:I33"/>
    <mergeCell ref="C42:D42"/>
    <mergeCell ref="G42:I42"/>
    <mergeCell ref="B36:I36"/>
    <mergeCell ref="B50:I50"/>
    <mergeCell ref="C44:G44"/>
    <mergeCell ref="B45:F45"/>
    <mergeCell ref="H45:I45"/>
    <mergeCell ref="B46:F46"/>
    <mergeCell ref="B48:F49"/>
    <mergeCell ref="H48:I49"/>
    <mergeCell ref="B47:F47"/>
    <mergeCell ref="H46:I46"/>
  </mergeCells>
  <pageMargins left="0.23622047244094491" right="0.23622047244094491" top="0.19685039370078741"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FF0000"/>
    <pageSetUpPr fitToPage="1"/>
  </sheetPr>
  <dimension ref="A1:U70"/>
  <sheetViews>
    <sheetView showGridLines="0" showZeros="0" topLeftCell="A4" zoomScale="85" zoomScaleNormal="85" workbookViewId="0">
      <selection activeCell="C49" sqref="C49:H49"/>
    </sheetView>
  </sheetViews>
  <sheetFormatPr baseColWidth="10" defaultColWidth="0" defaultRowHeight="14.4"/>
  <cols>
    <col min="1" max="1" width="2.44140625" style="48" customWidth="1"/>
    <col min="2" max="2" width="2.77734375" style="48" customWidth="1"/>
    <col min="3" max="3" width="12" style="48" customWidth="1"/>
    <col min="4" max="4" width="45.77734375" style="48" customWidth="1"/>
    <col min="5" max="5" width="14" style="48" customWidth="1"/>
    <col min="6" max="6" width="13.21875" style="48" customWidth="1"/>
    <col min="7" max="7" width="13.5546875" style="48" customWidth="1"/>
    <col min="8" max="8" width="15.77734375" style="48" customWidth="1"/>
    <col min="9" max="9" width="2.44140625" style="48" customWidth="1"/>
    <col min="10" max="10" width="3.21875" style="48" customWidth="1"/>
    <col min="11" max="16384" width="11.44140625" style="48" hidden="1"/>
  </cols>
  <sheetData>
    <row r="1" spans="1:21" s="46" customFormat="1" ht="15" thickBot="1">
      <c r="A1" s="48"/>
      <c r="B1" s="48"/>
      <c r="C1" s="48"/>
      <c r="D1" s="48"/>
      <c r="E1" s="48"/>
      <c r="F1" s="48"/>
      <c r="G1" s="48"/>
      <c r="H1" s="48"/>
      <c r="I1" s="48"/>
      <c r="J1" s="48"/>
      <c r="K1" s="48"/>
      <c r="L1" s="48"/>
      <c r="M1" s="48"/>
      <c r="N1" s="48"/>
      <c r="O1" s="48"/>
      <c r="P1" s="48"/>
      <c r="Q1" s="48"/>
      <c r="R1" s="48"/>
      <c r="S1" s="48"/>
      <c r="T1" s="48"/>
      <c r="U1" s="48"/>
    </row>
    <row r="2" spans="1:21" s="46" customFormat="1" ht="21.75" customHeight="1" thickTop="1">
      <c r="A2" s="48"/>
      <c r="B2" s="47"/>
      <c r="C2" s="67"/>
      <c r="D2" s="67"/>
      <c r="E2" s="67"/>
      <c r="F2" s="67"/>
      <c r="G2" s="67"/>
      <c r="H2" s="67"/>
      <c r="I2" s="68"/>
      <c r="J2" s="48"/>
      <c r="K2" s="48"/>
      <c r="L2" s="48"/>
      <c r="M2" s="48"/>
      <c r="N2" s="48"/>
      <c r="O2" s="48"/>
      <c r="P2" s="48"/>
      <c r="Q2" s="48"/>
      <c r="R2" s="48"/>
      <c r="S2" s="48"/>
      <c r="T2" s="48"/>
      <c r="U2" s="48"/>
    </row>
    <row r="3" spans="1:21" s="46" customFormat="1" ht="19.5" customHeight="1">
      <c r="A3" s="48"/>
      <c r="B3" s="69"/>
      <c r="C3" s="70"/>
      <c r="D3" s="558" t="s">
        <v>52</v>
      </c>
      <c r="E3" s="558"/>
      <c r="F3" s="559" t="s">
        <v>53</v>
      </c>
      <c r="G3" s="559"/>
      <c r="H3" s="559"/>
      <c r="I3" s="71"/>
      <c r="J3" s="72"/>
      <c r="K3" s="48"/>
      <c r="L3" s="48"/>
      <c r="M3" s="48"/>
      <c r="N3" s="48"/>
      <c r="O3" s="48"/>
      <c r="P3" s="48"/>
      <c r="Q3" s="48"/>
      <c r="R3" s="48"/>
      <c r="S3" s="48"/>
      <c r="T3" s="48"/>
      <c r="U3" s="48"/>
    </row>
    <row r="4" spans="1:21" s="46" customFormat="1" ht="24" customHeight="1">
      <c r="A4" s="48"/>
      <c r="B4" s="69"/>
      <c r="D4" s="558"/>
      <c r="E4" s="558"/>
      <c r="F4" s="559"/>
      <c r="G4" s="559"/>
      <c r="H4" s="559"/>
      <c r="I4" s="73"/>
      <c r="J4" s="74"/>
      <c r="K4" s="48"/>
      <c r="L4" s="48"/>
      <c r="M4" s="48"/>
      <c r="N4" s="48"/>
      <c r="O4" s="48"/>
      <c r="P4" s="48"/>
      <c r="Q4" s="48"/>
      <c r="R4" s="48"/>
      <c r="S4" s="48"/>
      <c r="T4" s="48"/>
      <c r="U4" s="48"/>
    </row>
    <row r="5" spans="1:21" s="46" customFormat="1" ht="24" customHeight="1">
      <c r="A5" s="48"/>
      <c r="B5" s="75"/>
      <c r="C5" s="560" t="s">
        <v>54</v>
      </c>
      <c r="D5" s="562" t="str">
        <f>DOSSIER!I4</f>
        <v>F00102</v>
      </c>
      <c r="E5" s="73"/>
      <c r="F5" s="560" t="s">
        <v>55</v>
      </c>
      <c r="G5" s="564">
        <v>43960</v>
      </c>
      <c r="H5" s="564"/>
      <c r="I5" s="76"/>
      <c r="J5" s="72"/>
      <c r="K5" s="48"/>
      <c r="L5" s="48"/>
      <c r="M5" s="48"/>
      <c r="N5" s="48"/>
      <c r="O5" s="48"/>
      <c r="P5" s="48"/>
      <c r="Q5" s="48"/>
      <c r="R5" s="48"/>
      <c r="S5" s="48"/>
      <c r="T5" s="48"/>
      <c r="U5" s="48"/>
    </row>
    <row r="6" spans="1:21" s="46" customFormat="1" ht="15.75" customHeight="1">
      <c r="A6" s="48"/>
      <c r="B6" s="75"/>
      <c r="C6" s="561"/>
      <c r="D6" s="563"/>
      <c r="E6" s="48"/>
      <c r="F6" s="561"/>
      <c r="G6" s="565"/>
      <c r="H6" s="565"/>
      <c r="I6" s="77"/>
      <c r="J6" s="48"/>
      <c r="K6" s="48"/>
      <c r="L6" s="48"/>
      <c r="M6" s="48"/>
      <c r="N6" s="48"/>
      <c r="O6" s="48"/>
      <c r="P6" s="48" t="s">
        <v>56</v>
      </c>
      <c r="Q6" s="48" t="s">
        <v>56</v>
      </c>
      <c r="R6" s="48" t="s">
        <v>57</v>
      </c>
      <c r="S6" s="48"/>
      <c r="T6" s="48"/>
      <c r="U6" s="48"/>
    </row>
    <row r="7" spans="1:21" s="46" customFormat="1" ht="9" customHeight="1">
      <c r="A7" s="48"/>
      <c r="B7" s="75"/>
      <c r="C7" s="78" t="s">
        <v>58</v>
      </c>
      <c r="D7" s="79"/>
      <c r="E7" s="80"/>
      <c r="F7" s="81"/>
      <c r="G7" s="82"/>
      <c r="H7" s="83"/>
      <c r="I7" s="77"/>
      <c r="J7" s="48"/>
      <c r="K7" s="48"/>
      <c r="L7" s="84">
        <v>0</v>
      </c>
      <c r="M7" s="48"/>
      <c r="N7" s="48"/>
      <c r="O7" s="48"/>
      <c r="P7" s="48"/>
      <c r="Q7" s="85"/>
      <c r="R7" s="48"/>
      <c r="S7" s="48"/>
      <c r="T7" s="48"/>
      <c r="U7" s="48"/>
    </row>
    <row r="8" spans="1:21" s="46" customFormat="1" ht="15.6">
      <c r="A8" s="48"/>
      <c r="B8" s="75"/>
      <c r="C8" s="86" t="s">
        <v>254</v>
      </c>
      <c r="D8" s="87"/>
      <c r="E8" s="88" t="s">
        <v>59</v>
      </c>
      <c r="F8" s="538">
        <f>FEMME!E12</f>
        <v>0</v>
      </c>
      <c r="G8" s="538"/>
      <c r="H8" s="539"/>
      <c r="I8" s="77"/>
      <c r="J8" s="48"/>
      <c r="K8" s="48"/>
      <c r="L8" s="91">
        <v>5.5E-2</v>
      </c>
      <c r="M8" s="48"/>
      <c r="N8" s="48"/>
      <c r="O8" s="48"/>
      <c r="P8" s="48"/>
      <c r="Q8" s="48"/>
      <c r="R8" s="92">
        <v>43358</v>
      </c>
      <c r="S8" s="48"/>
      <c r="T8" s="48"/>
      <c r="U8" s="48"/>
    </row>
    <row r="9" spans="1:21" s="46" customFormat="1" ht="15" customHeight="1">
      <c r="A9" s="48"/>
      <c r="B9" s="75"/>
      <c r="C9" s="93" t="s">
        <v>60</v>
      </c>
      <c r="D9" s="94"/>
      <c r="E9" s="88"/>
      <c r="F9" s="275"/>
      <c r="G9" s="275"/>
      <c r="H9" s="276"/>
      <c r="I9" s="77"/>
      <c r="J9" s="48"/>
      <c r="K9" s="48"/>
      <c r="L9" s="95">
        <v>0.1</v>
      </c>
      <c r="M9" s="48"/>
      <c r="N9" s="48"/>
      <c r="O9" s="48"/>
      <c r="P9" s="48"/>
      <c r="Q9" s="48"/>
      <c r="R9" s="92">
        <v>43358</v>
      </c>
      <c r="S9" s="48"/>
      <c r="T9" s="48"/>
      <c r="U9" s="48"/>
    </row>
    <row r="10" spans="1:21" s="46" customFormat="1">
      <c r="A10" s="48"/>
      <c r="B10" s="75"/>
      <c r="C10" s="96" t="s">
        <v>62</v>
      </c>
      <c r="D10" s="97"/>
      <c r="E10" s="88" t="s">
        <v>61</v>
      </c>
      <c r="F10" s="519">
        <f>FEMME!D16</f>
        <v>0</v>
      </c>
      <c r="G10" s="519"/>
      <c r="H10" s="520"/>
      <c r="I10" s="77"/>
      <c r="J10" s="48"/>
      <c r="K10" s="48"/>
      <c r="L10" s="95">
        <v>0.2</v>
      </c>
      <c r="M10" s="48"/>
      <c r="N10" s="48"/>
      <c r="O10" s="48"/>
      <c r="P10" s="48"/>
      <c r="Q10" s="48"/>
      <c r="R10" s="48" t="s">
        <v>63</v>
      </c>
      <c r="S10" s="48"/>
      <c r="T10" s="48"/>
      <c r="U10" s="48"/>
    </row>
    <row r="11" spans="1:21" s="46" customFormat="1">
      <c r="A11" s="48"/>
      <c r="B11" s="75"/>
      <c r="C11" s="96">
        <v>67450</v>
      </c>
      <c r="D11" s="98" t="s">
        <v>64</v>
      </c>
      <c r="E11" s="99"/>
      <c r="F11" s="100" t="s">
        <v>100</v>
      </c>
      <c r="G11" s="521">
        <f>FEMME!D18</f>
        <v>0</v>
      </c>
      <c r="H11" s="522"/>
      <c r="I11" s="77"/>
      <c r="J11" s="48"/>
      <c r="K11" s="48"/>
      <c r="L11" s="48"/>
      <c r="M11" s="48"/>
      <c r="N11" s="48"/>
      <c r="O11" s="48"/>
      <c r="P11" s="48" t="s">
        <v>65</v>
      </c>
      <c r="Q11" s="48" t="s">
        <v>66</v>
      </c>
      <c r="R11" s="48"/>
      <c r="S11" s="48"/>
      <c r="T11" s="48"/>
      <c r="U11" s="48"/>
    </row>
    <row r="12" spans="1:21" s="46" customFormat="1">
      <c r="A12" s="48"/>
      <c r="B12" s="75"/>
      <c r="C12" s="96" t="s">
        <v>67</v>
      </c>
      <c r="D12" s="87" t="s">
        <v>68</v>
      </c>
      <c r="E12" s="88"/>
      <c r="F12" s="101" t="s">
        <v>101</v>
      </c>
      <c r="G12" s="523">
        <f>FEMME!G18</f>
        <v>0</v>
      </c>
      <c r="H12" s="524"/>
      <c r="I12" s="77"/>
      <c r="J12" s="48"/>
      <c r="K12" s="48"/>
      <c r="L12" s="48"/>
      <c r="M12" s="48"/>
      <c r="N12" s="48"/>
      <c r="O12" s="48"/>
      <c r="P12" s="84">
        <v>0</v>
      </c>
      <c r="Q12" s="84">
        <v>0.25</v>
      </c>
      <c r="R12" s="48"/>
      <c r="S12" s="48"/>
      <c r="T12" s="48"/>
      <c r="U12" s="48"/>
    </row>
    <row r="13" spans="1:21" s="46" customFormat="1">
      <c r="A13" s="48"/>
      <c r="B13" s="75"/>
      <c r="C13" s="96" t="s">
        <v>70</v>
      </c>
      <c r="D13" s="102" t="s">
        <v>71</v>
      </c>
      <c r="E13" s="88"/>
      <c r="F13" s="100" t="s">
        <v>2</v>
      </c>
      <c r="G13" s="521">
        <f>FEMME!G20</f>
        <v>0</v>
      </c>
      <c r="H13" s="522"/>
      <c r="I13" s="77"/>
      <c r="J13" s="48"/>
      <c r="K13" s="48"/>
      <c r="L13" s="48"/>
      <c r="M13" s="48"/>
      <c r="N13" s="48"/>
      <c r="O13" s="48"/>
      <c r="P13" s="48">
        <f>VLOOKUP(P11,'[1]BASE PRODUITS'!A6:E691,3,0)</f>
        <v>200</v>
      </c>
      <c r="Q13" s="48">
        <f>VLOOKUP(Q11,'[1]BASE PRODUITS'!A6:E691,3,0)</f>
        <v>250</v>
      </c>
      <c r="R13" s="48"/>
      <c r="S13" s="48"/>
      <c r="T13" s="48"/>
      <c r="U13" s="48"/>
    </row>
    <row r="14" spans="1:21" s="46" customFormat="1">
      <c r="A14" s="48"/>
      <c r="B14" s="75"/>
      <c r="C14" s="96" t="s">
        <v>72</v>
      </c>
      <c r="D14" s="102" t="s">
        <v>262</v>
      </c>
      <c r="E14" s="88"/>
      <c r="F14" s="101" t="s">
        <v>69</v>
      </c>
      <c r="G14" s="523">
        <f>FEMME!D20</f>
        <v>0</v>
      </c>
      <c r="H14" s="524"/>
      <c r="I14" s="77"/>
      <c r="J14" s="48"/>
      <c r="K14" s="48"/>
      <c r="L14" s="48"/>
      <c r="M14" s="48"/>
      <c r="N14" s="48"/>
      <c r="O14" s="48"/>
      <c r="P14" s="103" t="s">
        <v>16</v>
      </c>
      <c r="Q14" s="48" t="s">
        <v>73</v>
      </c>
      <c r="R14" s="48"/>
      <c r="S14" s="48"/>
      <c r="T14" s="48"/>
      <c r="U14" s="48"/>
    </row>
    <row r="15" spans="1:21" s="46" customFormat="1" ht="15" thickBot="1">
      <c r="A15" s="48"/>
      <c r="B15" s="75"/>
      <c r="C15" s="96" t="s">
        <v>74</v>
      </c>
      <c r="D15" s="104">
        <v>83856740200014</v>
      </c>
      <c r="E15" s="235"/>
      <c r="F15" s="236"/>
      <c r="G15" s="237" t="s">
        <v>75</v>
      </c>
      <c r="H15" s="315" t="str">
        <f>DOSSIER!I3</f>
        <v>C89</v>
      </c>
      <c r="I15" s="77"/>
      <c r="J15" s="48"/>
      <c r="K15" s="48"/>
      <c r="L15" s="48"/>
      <c r="M15" s="48"/>
      <c r="N15" s="48"/>
      <c r="O15" s="48"/>
      <c r="P15" s="48"/>
      <c r="Q15" s="48"/>
      <c r="R15" s="48"/>
      <c r="S15" s="48"/>
      <c r="T15" s="48"/>
      <c r="U15" s="48"/>
    </row>
    <row r="16" spans="1:21" ht="9" customHeight="1" thickTop="1">
      <c r="B16" s="75"/>
      <c r="C16" s="105"/>
      <c r="D16" s="106"/>
      <c r="E16" s="107"/>
      <c r="F16" s="108"/>
      <c r="G16" s="109"/>
      <c r="H16" s="110"/>
      <c r="I16" s="77"/>
      <c r="P16" s="92">
        <v>43386</v>
      </c>
    </row>
    <row r="17" spans="1:12" ht="6.75" customHeight="1">
      <c r="B17" s="75"/>
      <c r="C17" s="111"/>
      <c r="D17" s="111"/>
      <c r="E17" s="111"/>
      <c r="F17" s="111"/>
      <c r="G17" s="111"/>
      <c r="H17" s="111"/>
      <c r="I17" s="77"/>
    </row>
    <row r="18" spans="1:12">
      <c r="B18" s="75"/>
      <c r="C18" s="112"/>
      <c r="D18" s="111"/>
      <c r="E18" s="113"/>
      <c r="F18" s="111"/>
      <c r="G18" s="111"/>
      <c r="H18" s="111"/>
      <c r="I18" s="77"/>
    </row>
    <row r="19" spans="1:12" ht="21" customHeight="1">
      <c r="B19" s="75"/>
      <c r="C19" s="114" t="s">
        <v>76</v>
      </c>
      <c r="D19" s="115" t="s">
        <v>77</v>
      </c>
      <c r="E19" s="116" t="s">
        <v>78</v>
      </c>
      <c r="F19" s="116" t="s">
        <v>79</v>
      </c>
      <c r="G19" s="116" t="s">
        <v>80</v>
      </c>
      <c r="H19" s="117" t="s">
        <v>81</v>
      </c>
      <c r="I19" s="77"/>
      <c r="K19" s="48" t="s">
        <v>82</v>
      </c>
      <c r="L19" s="48" t="s">
        <v>83</v>
      </c>
    </row>
    <row r="20" spans="1:12" ht="6.75" customHeight="1">
      <c r="B20" s="75"/>
      <c r="C20" s="118"/>
      <c r="D20" s="118"/>
      <c r="E20" s="119"/>
      <c r="F20" s="120"/>
      <c r="G20" s="120"/>
      <c r="H20" s="121"/>
      <c r="I20" s="77"/>
    </row>
    <row r="21" spans="1:12" ht="18" customHeight="1">
      <c r="A21" s="122">
        <v>5</v>
      </c>
      <c r="B21" s="75"/>
      <c r="C21" s="123"/>
      <c r="D21" s="124"/>
      <c r="E21" s="125"/>
      <c r="F21" s="126"/>
      <c r="G21" s="127"/>
      <c r="H21" s="128"/>
      <c r="I21" s="77"/>
      <c r="K21" s="91" t="e">
        <f>#REF!</f>
        <v>#REF!</v>
      </c>
      <c r="L21" s="129">
        <f>IF(ISERROR(H21*#REF!),0,H21*#REF!)</f>
        <v>0</v>
      </c>
    </row>
    <row r="22" spans="1:12" ht="18" customHeight="1">
      <c r="A22" s="122"/>
      <c r="B22" s="75"/>
      <c r="C22" s="535" t="s">
        <v>110</v>
      </c>
      <c r="D22" s="130" t="str">
        <f>VLOOKUP(C22,'BASE PRODUITS'!A7:B44,2,0)</f>
        <v>SEANCE GROSSESSE  PACKAGE 1 PETIT PRIX</v>
      </c>
      <c r="E22" s="552"/>
      <c r="F22" s="555"/>
      <c r="G22" s="527"/>
      <c r="H22" s="530"/>
      <c r="I22" s="77"/>
      <c r="K22" s="91" t="e">
        <f>#REF!</f>
        <v>#REF!</v>
      </c>
      <c r="L22" s="129">
        <f>IF(ISERROR(H22*#REF!),0,H22*#REF!)</f>
        <v>0</v>
      </c>
    </row>
    <row r="23" spans="1:12" ht="18" customHeight="1">
      <c r="A23" s="122"/>
      <c r="B23" s="75"/>
      <c r="C23" s="536"/>
      <c r="D23" s="533" t="str">
        <f>VLOOKUP(C22,'BASE PRODUITS'!A7:D44,4,0)</f>
        <v>1H</v>
      </c>
      <c r="E23" s="553"/>
      <c r="F23" s="556"/>
      <c r="G23" s="528"/>
      <c r="H23" s="531"/>
      <c r="I23" s="77"/>
      <c r="K23" s="91" t="e">
        <f>#REF!</f>
        <v>#REF!</v>
      </c>
      <c r="L23" s="129">
        <f>IF(ISERROR(H23*#REF!),0,H23*#REF!)</f>
        <v>0</v>
      </c>
    </row>
    <row r="24" spans="1:12" ht="18" customHeight="1">
      <c r="A24" s="122"/>
      <c r="B24" s="75"/>
      <c r="C24" s="537"/>
      <c r="D24" s="534" t="e">
        <f>VLOOKUP(C24,'BASE PRODUITS'!A9:B46,2,0)</f>
        <v>#N/A</v>
      </c>
      <c r="E24" s="554"/>
      <c r="F24" s="557"/>
      <c r="G24" s="529"/>
      <c r="H24" s="532"/>
      <c r="I24" s="77"/>
      <c r="K24" s="91" t="e">
        <f>#REF!</f>
        <v>#REF!</v>
      </c>
      <c r="L24" s="129">
        <f>IF(ISERROR(H24*#REF!),0,H24*#REF!)</f>
        <v>0</v>
      </c>
    </row>
    <row r="25" spans="1:12" ht="18" customHeight="1">
      <c r="A25" s="122"/>
      <c r="B25" s="75"/>
      <c r="C25" s="540" t="s">
        <v>84</v>
      </c>
      <c r="D25" s="543" t="e">
        <f>VLOOKUP(C25,'BASE PRODUITS'!A10:B47,2,0)</f>
        <v>#N/A</v>
      </c>
      <c r="E25" s="546"/>
      <c r="F25" s="131"/>
      <c r="G25" s="132"/>
      <c r="H25" s="549"/>
      <c r="I25" s="77"/>
      <c r="K25" s="91" t="e">
        <f>#REF!</f>
        <v>#REF!</v>
      </c>
      <c r="L25" s="129">
        <f>IF(ISERROR(H25*#REF!),0,H25*#REF!)</f>
        <v>0</v>
      </c>
    </row>
    <row r="26" spans="1:12" ht="18" customHeight="1">
      <c r="A26" s="122"/>
      <c r="B26" s="75"/>
      <c r="C26" s="541"/>
      <c r="D26" s="544" t="e">
        <f>VLOOKUP(C26,'BASE PRODUITS'!A11:B48,2,0)</f>
        <v>#N/A</v>
      </c>
      <c r="E26" s="547"/>
      <c r="F26" s="133"/>
      <c r="G26" s="134"/>
      <c r="H26" s="550"/>
      <c r="I26" s="77"/>
      <c r="K26" s="91" t="e">
        <f>#REF!</f>
        <v>#REF!</v>
      </c>
      <c r="L26" s="129">
        <f>IF(ISERROR(H26*#REF!),0,H26*#REF!)</f>
        <v>0</v>
      </c>
    </row>
    <row r="27" spans="1:12" ht="18" customHeight="1">
      <c r="A27" s="122"/>
      <c r="B27" s="75"/>
      <c r="C27" s="542"/>
      <c r="D27" s="545" t="e">
        <f>VLOOKUP(C27,'BASE PRODUITS'!A12:B49,2,0)</f>
        <v>#N/A</v>
      </c>
      <c r="E27" s="548"/>
      <c r="F27" s="133"/>
      <c r="G27" s="134"/>
      <c r="H27" s="551"/>
      <c r="I27" s="77"/>
      <c r="K27" s="91" t="e">
        <f>#REF!</f>
        <v>#REF!</v>
      </c>
      <c r="L27" s="129">
        <f>IF(ISERROR(H27*#REF!),0,H27*#REF!)</f>
        <v>0</v>
      </c>
    </row>
    <row r="28" spans="1:12" ht="18" customHeight="1">
      <c r="A28" s="122"/>
      <c r="B28" s="75"/>
      <c r="C28" s="535" t="s">
        <v>98</v>
      </c>
      <c r="D28" s="136" t="str">
        <f>VLOOKUP(C28,'BASE PRODUITS'!A13:B51,2,0)</f>
        <v>AJOUT COLLECTION MINI NOEL PLAISIR</v>
      </c>
      <c r="E28" s="137"/>
      <c r="F28" s="138"/>
      <c r="G28" s="139"/>
      <c r="H28" s="140"/>
      <c r="I28" s="77"/>
      <c r="K28" s="91" t="e">
        <f>#REF!</f>
        <v>#REF!</v>
      </c>
      <c r="L28" s="129">
        <f>IF(ISERROR(H28*#REF!),0,H28*#REF!)</f>
        <v>0</v>
      </c>
    </row>
    <row r="29" spans="1:12" ht="18" customHeight="1">
      <c r="A29" s="122"/>
      <c r="B29" s="75"/>
      <c r="C29" s="536"/>
      <c r="D29" s="525">
        <f>VLOOKUP(C28,'BASE PRODUITS'!A13:D54,4,0)</f>
        <v>0</v>
      </c>
      <c r="E29" s="142"/>
      <c r="F29" s="143"/>
      <c r="G29" s="144"/>
      <c r="H29" s="145"/>
      <c r="I29" s="77"/>
      <c r="K29" s="91" t="e">
        <f>#REF!</f>
        <v>#REF!</v>
      </c>
      <c r="L29" s="129">
        <f>IF(ISERROR(H29*#REF!),0,H29*#REF!)</f>
        <v>0</v>
      </c>
    </row>
    <row r="30" spans="1:12" ht="18" customHeight="1">
      <c r="A30" s="122"/>
      <c r="B30" s="75"/>
      <c r="C30" s="537"/>
      <c r="D30" s="526"/>
      <c r="E30" s="147"/>
      <c r="F30" s="148"/>
      <c r="G30" s="149"/>
      <c r="H30" s="150"/>
      <c r="I30" s="77"/>
      <c r="K30" s="91" t="e">
        <f>#REF!</f>
        <v>#REF!</v>
      </c>
      <c r="L30" s="129">
        <f>IF(ISERROR(H30*#REF!),0,H30*#REF!)</f>
        <v>0</v>
      </c>
    </row>
    <row r="31" spans="1:12" ht="18" customHeight="1">
      <c r="A31" s="122"/>
      <c r="B31" s="75"/>
      <c r="C31" s="135" t="s">
        <v>58</v>
      </c>
      <c r="D31" s="151" t="s">
        <v>58</v>
      </c>
      <c r="E31" s="152" t="s">
        <v>58</v>
      </c>
      <c r="F31" s="153" t="s">
        <v>58</v>
      </c>
      <c r="G31" s="132" t="s">
        <v>58</v>
      </c>
      <c r="H31" s="154" t="str">
        <f t="shared" ref="H31:H38" si="0">IF(ISERROR(E31*F31),"",(E31*F31)-G31*E31*F31)</f>
        <v/>
      </c>
      <c r="I31" s="77"/>
      <c r="K31" s="91" t="e">
        <f>#REF!</f>
        <v>#REF!</v>
      </c>
      <c r="L31" s="129">
        <f>IF(ISERROR(H31*#REF!),0,H31*#REF!)</f>
        <v>0</v>
      </c>
    </row>
    <row r="32" spans="1:12" ht="18" customHeight="1">
      <c r="A32" s="122"/>
      <c r="B32" s="75"/>
      <c r="C32" s="141" t="s">
        <v>58</v>
      </c>
      <c r="D32" s="155" t="s">
        <v>58</v>
      </c>
      <c r="E32" s="156" t="s">
        <v>58</v>
      </c>
      <c r="F32" s="157" t="s">
        <v>58</v>
      </c>
      <c r="G32" s="134" t="s">
        <v>58</v>
      </c>
      <c r="H32" s="158" t="str">
        <f t="shared" si="0"/>
        <v/>
      </c>
      <c r="I32" s="77"/>
      <c r="K32" s="91" t="e">
        <f>#REF!</f>
        <v>#REF!</v>
      </c>
      <c r="L32" s="129">
        <f>IF(ISERROR(H32*#REF!),0,H32*#REF!)</f>
        <v>0</v>
      </c>
    </row>
    <row r="33" spans="1:12" ht="18" customHeight="1">
      <c r="A33" s="122"/>
      <c r="B33" s="75"/>
      <c r="C33" s="146" t="s">
        <v>58</v>
      </c>
      <c r="D33" s="159" t="s">
        <v>58</v>
      </c>
      <c r="E33" s="160" t="s">
        <v>58</v>
      </c>
      <c r="F33" s="161" t="s">
        <v>58</v>
      </c>
      <c r="G33" s="162" t="s">
        <v>58</v>
      </c>
      <c r="H33" s="163" t="str">
        <f t="shared" si="0"/>
        <v/>
      </c>
      <c r="I33" s="77"/>
      <c r="K33" s="91" t="e">
        <f>#REF!</f>
        <v>#REF!</v>
      </c>
      <c r="L33" s="129">
        <f>IF(ISERROR(H33*#REF!),0,H33*#REF!)</f>
        <v>0</v>
      </c>
    </row>
    <row r="34" spans="1:12" ht="18" customHeight="1">
      <c r="A34" s="122"/>
      <c r="B34" s="75"/>
      <c r="C34" s="135" t="s">
        <v>58</v>
      </c>
      <c r="D34" s="151" t="s">
        <v>58</v>
      </c>
      <c r="E34" s="152" t="s">
        <v>58</v>
      </c>
      <c r="F34" s="153" t="s">
        <v>58</v>
      </c>
      <c r="G34" s="132" t="s">
        <v>58</v>
      </c>
      <c r="H34" s="154" t="str">
        <f t="shared" si="0"/>
        <v/>
      </c>
      <c r="I34" s="77"/>
      <c r="K34" s="91" t="e">
        <f>#REF!</f>
        <v>#REF!</v>
      </c>
      <c r="L34" s="129">
        <f>IF(ISERROR(H34*#REF!),0,H34*#REF!)</f>
        <v>0</v>
      </c>
    </row>
    <row r="35" spans="1:12" ht="18" customHeight="1">
      <c r="A35" s="122"/>
      <c r="B35" s="75"/>
      <c r="C35" s="141" t="s">
        <v>58</v>
      </c>
      <c r="D35" s="155" t="s">
        <v>58</v>
      </c>
      <c r="E35" s="156" t="s">
        <v>58</v>
      </c>
      <c r="F35" s="157" t="s">
        <v>58</v>
      </c>
      <c r="G35" s="134" t="s">
        <v>58</v>
      </c>
      <c r="H35" s="158" t="str">
        <f t="shared" si="0"/>
        <v/>
      </c>
      <c r="I35" s="77"/>
      <c r="K35" s="91" t="e">
        <f>#REF!</f>
        <v>#REF!</v>
      </c>
      <c r="L35" s="129">
        <f>IF(ISERROR(H35*#REF!),0,H35*#REF!)</f>
        <v>0</v>
      </c>
    </row>
    <row r="36" spans="1:12" ht="18" customHeight="1">
      <c r="A36" s="122"/>
      <c r="B36" s="75"/>
      <c r="C36" s="146" t="s">
        <v>58</v>
      </c>
      <c r="D36" s="159" t="s">
        <v>58</v>
      </c>
      <c r="E36" s="160" t="s">
        <v>58</v>
      </c>
      <c r="F36" s="161" t="s">
        <v>58</v>
      </c>
      <c r="G36" s="162" t="s">
        <v>58</v>
      </c>
      <c r="H36" s="163" t="str">
        <f t="shared" si="0"/>
        <v/>
      </c>
      <c r="I36" s="77"/>
      <c r="K36" s="91" t="e">
        <f>#REF!</f>
        <v>#REF!</v>
      </c>
      <c r="L36" s="129">
        <f>IF(ISERROR(H36*#REF!),0,H36*#REF!)</f>
        <v>0</v>
      </c>
    </row>
    <row r="37" spans="1:12" ht="18" customHeight="1">
      <c r="A37" s="122"/>
      <c r="B37" s="75"/>
      <c r="C37" s="164" t="s">
        <v>58</v>
      </c>
      <c r="D37" s="165" t="s">
        <v>58</v>
      </c>
      <c r="E37" s="166" t="s">
        <v>58</v>
      </c>
      <c r="F37" s="167" t="s">
        <v>58</v>
      </c>
      <c r="G37" s="168" t="s">
        <v>58</v>
      </c>
      <c r="H37" s="169" t="str">
        <f t="shared" si="0"/>
        <v/>
      </c>
      <c r="I37" s="77"/>
      <c r="K37" s="91" t="e">
        <f>#REF!</f>
        <v>#REF!</v>
      </c>
      <c r="L37" s="129">
        <f>IF(ISERROR(H37*#REF!),0,H37*#REF!)</f>
        <v>0</v>
      </c>
    </row>
    <row r="38" spans="1:12" ht="18" customHeight="1">
      <c r="A38" s="122"/>
      <c r="B38" s="75"/>
      <c r="C38" s="164" t="s">
        <v>58</v>
      </c>
      <c r="D38" s="165" t="s">
        <v>58</v>
      </c>
      <c r="E38" s="166" t="s">
        <v>58</v>
      </c>
      <c r="F38" s="167" t="s">
        <v>58</v>
      </c>
      <c r="G38" s="168" t="s">
        <v>58</v>
      </c>
      <c r="H38" s="169" t="str">
        <f t="shared" si="0"/>
        <v/>
      </c>
      <c r="I38" s="77"/>
      <c r="K38" s="91" t="e">
        <f>#REF!</f>
        <v>#REF!</v>
      </c>
      <c r="L38" s="129">
        <f>IF(ISERROR(H38*#REF!),0,H38*#REF!)</f>
        <v>0</v>
      </c>
    </row>
    <row r="39" spans="1:12" ht="18" customHeight="1">
      <c r="A39" s="122"/>
      <c r="B39" s="75"/>
      <c r="C39" s="170" t="s">
        <v>85</v>
      </c>
      <c r="D39" s="171">
        <f>G5</f>
        <v>43960</v>
      </c>
      <c r="E39" s="166" t="s">
        <v>58</v>
      </c>
      <c r="G39" s="172" t="s">
        <v>86</v>
      </c>
      <c r="H39" s="173">
        <f>H22</f>
        <v>0</v>
      </c>
      <c r="I39" s="77"/>
      <c r="K39" s="91" t="e">
        <f>#REF!</f>
        <v>#REF!</v>
      </c>
      <c r="L39" s="129">
        <f>IF(ISERROR(#REF!*#REF!),0,#REF!*#REF!)</f>
        <v>0</v>
      </c>
    </row>
    <row r="40" spans="1:12" ht="18" customHeight="1">
      <c r="A40" s="122"/>
      <c r="B40" s="174"/>
      <c r="C40" s="170"/>
      <c r="D40" s="175"/>
      <c r="E40" s="166" t="s">
        <v>58</v>
      </c>
      <c r="G40" s="176"/>
      <c r="H40" s="177"/>
      <c r="I40" s="77"/>
      <c r="K40" s="91" t="e">
        <f>#REF!</f>
        <v>#REF!</v>
      </c>
      <c r="L40" s="129">
        <f>IF(ISERROR(#REF!*#REF!),0,#REF!*#REF!)</f>
        <v>0</v>
      </c>
    </row>
    <row r="41" spans="1:12" ht="18" customHeight="1">
      <c r="A41" s="122"/>
      <c r="B41" s="75"/>
      <c r="C41" s="170" t="s">
        <v>87</v>
      </c>
      <c r="D41" s="277" t="str">
        <f>FEMME!D31</f>
        <v>CHEQUE/VIREMENT/PAYPAL</v>
      </c>
      <c r="E41" s="166" t="s">
        <v>58</v>
      </c>
      <c r="F41" s="178" t="s">
        <v>89</v>
      </c>
      <c r="G41" s="179"/>
      <c r="H41" s="180">
        <f>H39</f>
        <v>0</v>
      </c>
      <c r="I41" s="77"/>
      <c r="K41" s="91" t="e">
        <f>#REF!</f>
        <v>#REF!</v>
      </c>
      <c r="L41" s="129">
        <f>IF(ISERROR(#REF!*#REF!),0,#REF!*#REF!)</f>
        <v>0</v>
      </c>
    </row>
    <row r="42" spans="1:12" ht="18" customHeight="1">
      <c r="A42" s="122"/>
      <c r="B42" s="75"/>
      <c r="C42" s="181" t="s">
        <v>90</v>
      </c>
      <c r="D42" s="182"/>
      <c r="E42" s="166" t="s">
        <v>58</v>
      </c>
      <c r="F42" s="167" t="s">
        <v>58</v>
      </c>
      <c r="G42" s="168" t="s">
        <v>58</v>
      </c>
      <c r="H42" s="169" t="str">
        <f>IF(ISERROR(E42*F42),"",(E42*F42)-G42*E42*F42)</f>
        <v/>
      </c>
      <c r="I42" s="111"/>
      <c r="J42" s="174"/>
      <c r="K42" s="91" t="e">
        <f>#REF!</f>
        <v>#REF!</v>
      </c>
      <c r="L42" s="129">
        <f>IF(ISERROR(#REF!*#REF!),0,#REF!*#REF!)</f>
        <v>0</v>
      </c>
    </row>
    <row r="43" spans="1:12" ht="18" customHeight="1">
      <c r="A43" s="122"/>
      <c r="B43" s="75"/>
      <c r="C43" s="164" t="s">
        <v>58</v>
      </c>
      <c r="E43" s="166" t="s">
        <v>58</v>
      </c>
      <c r="F43" s="167" t="s">
        <v>58</v>
      </c>
      <c r="G43" s="168" t="s">
        <v>58</v>
      </c>
      <c r="H43" s="169" t="str">
        <f>IF(ISERROR(E43*F43),"",(E43*F43)-G43*E43*F43)</f>
        <v/>
      </c>
      <c r="I43" s="77"/>
      <c r="K43" s="91" t="e">
        <f>#REF!</f>
        <v>#REF!</v>
      </c>
      <c r="L43" s="129">
        <f>IF(ISERROR(#REF!*#REF!),0,#REF!*#REF!)</f>
        <v>0</v>
      </c>
    </row>
    <row r="44" spans="1:12" ht="18" customHeight="1">
      <c r="A44" s="122"/>
      <c r="B44" s="75"/>
      <c r="C44" s="164" t="s">
        <v>58</v>
      </c>
      <c r="D44" s="165" t="s">
        <v>58</v>
      </c>
      <c r="E44" s="166" t="s">
        <v>58</v>
      </c>
      <c r="F44" s="167" t="s">
        <v>58</v>
      </c>
      <c r="G44" s="168" t="s">
        <v>58</v>
      </c>
      <c r="H44" s="169" t="str">
        <f>IF(ISERROR(E44*F44),"",(E44*F44)-G44*E44*F44)</f>
        <v/>
      </c>
      <c r="I44" s="77"/>
      <c r="K44" s="91" t="e">
        <f>#REF!</f>
        <v>#REF!</v>
      </c>
      <c r="L44" s="129">
        <f>IF(ISERROR(H42*#REF!),0,H42*#REF!)</f>
        <v>0</v>
      </c>
    </row>
    <row r="45" spans="1:12" ht="18" customHeight="1">
      <c r="A45" s="122"/>
      <c r="B45" s="75"/>
      <c r="C45" s="164" t="s">
        <v>58</v>
      </c>
      <c r="E45" s="166" t="s">
        <v>58</v>
      </c>
      <c r="F45" s="167" t="s">
        <v>58</v>
      </c>
      <c r="G45" s="168" t="s">
        <v>58</v>
      </c>
      <c r="H45" s="169" t="str">
        <f>IF(ISERROR(E45*F45),"",(E45*F45)-G45*E45*F45)</f>
        <v/>
      </c>
      <c r="I45" s="77"/>
      <c r="K45" s="91" t="e">
        <f>#REF!</f>
        <v>#REF!</v>
      </c>
      <c r="L45" s="129">
        <f>IF(ISERROR(H43*#REF!),0,H43*#REF!)</f>
        <v>0</v>
      </c>
    </row>
    <row r="46" spans="1:12" ht="18" customHeight="1">
      <c r="A46" s="122"/>
      <c r="B46" s="75"/>
      <c r="C46" s="518" t="s">
        <v>91</v>
      </c>
      <c r="D46" s="518"/>
      <c r="E46" s="518"/>
      <c r="F46" s="518"/>
      <c r="G46" s="518"/>
      <c r="H46" s="518"/>
      <c r="I46" s="77"/>
      <c r="K46" s="91" t="e">
        <f>#REF!</f>
        <v>#REF!</v>
      </c>
      <c r="L46" s="129">
        <f>IF(ISERROR(H44*#REF!),0,H44*#REF!)</f>
        <v>0</v>
      </c>
    </row>
    <row r="47" spans="1:12" ht="18" customHeight="1">
      <c r="A47" s="122"/>
      <c r="B47" s="75"/>
      <c r="C47" s="518" t="s">
        <v>92</v>
      </c>
      <c r="D47" s="518"/>
      <c r="E47" s="518"/>
      <c r="F47" s="518"/>
      <c r="G47" s="518"/>
      <c r="H47" s="518"/>
      <c r="I47" s="77"/>
      <c r="K47" s="91" t="e">
        <f>#REF!</f>
        <v>#REF!</v>
      </c>
      <c r="L47" s="129">
        <f>IF(ISERROR(H45*#REF!),0,H45*#REF!)</f>
        <v>0</v>
      </c>
    </row>
    <row r="48" spans="1:12" ht="18" customHeight="1">
      <c r="A48" s="122"/>
      <c r="B48" s="75"/>
      <c r="I48" s="77"/>
      <c r="K48" s="91" t="e">
        <f>#REF!</f>
        <v>#REF!</v>
      </c>
      <c r="L48" s="129">
        <f>IF(ISERROR(H46*#REF!),0,H46*#REF!)</f>
        <v>0</v>
      </c>
    </row>
    <row r="49" spans="1:12" ht="18" customHeight="1">
      <c r="A49" s="122"/>
      <c r="B49" s="75"/>
      <c r="C49" s="518"/>
      <c r="D49" s="518"/>
      <c r="E49" s="518"/>
      <c r="F49" s="518"/>
      <c r="G49" s="518"/>
      <c r="H49" s="518"/>
      <c r="I49" s="77"/>
      <c r="K49" s="91" t="e">
        <f>#REF!</f>
        <v>#REF!</v>
      </c>
      <c r="L49" s="129">
        <f>IF(ISERROR(H49*#REF!),0,H49*#REF!)</f>
        <v>0</v>
      </c>
    </row>
    <row r="50" spans="1:12" ht="18" customHeight="1">
      <c r="A50" s="122"/>
      <c r="B50" s="75"/>
      <c r="D50" s="183" t="s">
        <v>93</v>
      </c>
      <c r="I50" s="77"/>
      <c r="K50" s="91" t="e">
        <f>#REF!</f>
        <v>#REF!</v>
      </c>
      <c r="L50" s="129">
        <f>IF(ISERROR(H47*#REF!),0,H47*#REF!)</f>
        <v>0</v>
      </c>
    </row>
    <row r="51" spans="1:12" ht="18" customHeight="1">
      <c r="A51" s="184"/>
      <c r="B51" s="75"/>
      <c r="C51" s="164" t="s">
        <v>58</v>
      </c>
      <c r="D51" s="165" t="s">
        <v>58</v>
      </c>
      <c r="E51" s="166" t="s">
        <v>58</v>
      </c>
      <c r="F51" s="167" t="s">
        <v>58</v>
      </c>
      <c r="G51" s="168" t="s">
        <v>58</v>
      </c>
      <c r="H51" s="169" t="str">
        <f>IF(ISERROR(E51*F51),"",(E51*F51)-G51*E51*F51)</f>
        <v/>
      </c>
      <c r="I51" s="77"/>
      <c r="K51" s="91" t="e">
        <f>#REF!</f>
        <v>#REF!</v>
      </c>
      <c r="L51" s="129">
        <f>IF(ISERROR(H51*#REF!),0,H51*#REF!)</f>
        <v>0</v>
      </c>
    </row>
    <row r="52" spans="1:12">
      <c r="B52" s="75"/>
      <c r="C52" s="185"/>
      <c r="D52" s="185"/>
      <c r="E52" s="182"/>
      <c r="G52" s="182"/>
      <c r="H52" s="182"/>
      <c r="I52" s="77"/>
      <c r="L52" s="186">
        <f>SUM(L21:L51)</f>
        <v>0</v>
      </c>
    </row>
    <row r="53" spans="1:12" ht="17.25" customHeight="1">
      <c r="B53" s="75"/>
      <c r="I53" s="77"/>
    </row>
    <row r="54" spans="1:12" ht="7.5" customHeight="1">
      <c r="B54" s="75"/>
      <c r="I54" s="77"/>
    </row>
    <row r="55" spans="1:12" ht="36" customHeight="1">
      <c r="B55" s="75"/>
      <c r="E55" s="187"/>
      <c r="I55" s="77"/>
    </row>
    <row r="56" spans="1:12" ht="21.75" hidden="1" customHeight="1">
      <c r="B56" s="75"/>
      <c r="C56" s="111"/>
      <c r="D56" s="111" t="s">
        <v>94</v>
      </c>
      <c r="E56" s="188"/>
      <c r="I56" s="77"/>
    </row>
    <row r="57" spans="1:12" ht="15.6" hidden="1">
      <c r="B57" s="75"/>
      <c r="C57" s="111"/>
      <c r="D57" s="111" t="s">
        <v>95</v>
      </c>
      <c r="E57" s="188"/>
      <c r="G57" s="189"/>
      <c r="H57" s="190"/>
      <c r="I57" s="77"/>
    </row>
    <row r="58" spans="1:12" ht="15.6" hidden="1">
      <c r="B58" s="75"/>
      <c r="C58" s="111"/>
      <c r="D58" s="111" t="s">
        <v>63</v>
      </c>
      <c r="E58" s="188"/>
      <c r="G58" s="189"/>
      <c r="H58" s="191"/>
      <c r="I58" s="77"/>
    </row>
    <row r="59" spans="1:12" ht="15.6" hidden="1">
      <c r="B59" s="75"/>
      <c r="C59" s="111"/>
      <c r="D59" s="111" t="s">
        <v>88</v>
      </c>
      <c r="E59" s="188"/>
      <c r="G59" s="189"/>
      <c r="H59" s="191"/>
      <c r="I59" s="77"/>
    </row>
    <row r="60" spans="1:12" ht="12" customHeight="1">
      <c r="B60" s="75"/>
      <c r="E60" s="111"/>
      <c r="H60" s="192"/>
      <c r="I60" s="77"/>
    </row>
    <row r="61" spans="1:12">
      <c r="B61" s="75"/>
      <c r="C61" s="181"/>
      <c r="E61" s="111"/>
      <c r="F61" s="193"/>
      <c r="G61" s="194"/>
      <c r="H61" s="192"/>
      <c r="I61" s="77"/>
    </row>
    <row r="62" spans="1:12">
      <c r="B62" s="75"/>
      <c r="C62" s="181"/>
      <c r="D62" s="111"/>
      <c r="F62" s="193"/>
      <c r="G62" s="194"/>
      <c r="H62" s="182"/>
      <c r="I62" s="77"/>
    </row>
    <row r="63" spans="1:12">
      <c r="B63" s="75"/>
      <c r="C63" s="181"/>
      <c r="D63" s="111"/>
      <c r="F63" s="193"/>
      <c r="G63" s="195"/>
      <c r="H63" s="182"/>
      <c r="I63" s="77"/>
    </row>
    <row r="64" spans="1:12">
      <c r="B64" s="75"/>
      <c r="C64" s="196" t="s">
        <v>264</v>
      </c>
      <c r="D64" s="197"/>
      <c r="E64" s="197"/>
      <c r="F64" s="197"/>
      <c r="G64" s="197"/>
      <c r="H64" s="197"/>
      <c r="I64" s="77"/>
    </row>
    <row r="65" spans="2:9" ht="15" thickBot="1">
      <c r="B65" s="198"/>
      <c r="C65" s="199"/>
      <c r="D65" s="199"/>
      <c r="E65" s="199"/>
      <c r="F65" s="199"/>
      <c r="G65" s="199"/>
      <c r="H65" s="111"/>
      <c r="I65" s="200"/>
    </row>
    <row r="66" spans="2:9" ht="15" thickTop="1">
      <c r="H66" s="201"/>
    </row>
    <row r="68" spans="2:9">
      <c r="C68" s="202"/>
      <c r="D68" s="202"/>
      <c r="F68" s="202"/>
      <c r="G68" s="203"/>
    </row>
    <row r="70" spans="2:9" ht="18">
      <c r="C70" s="204"/>
    </row>
  </sheetData>
  <sheetProtection selectLockedCells="1" selectUnlockedCells="1"/>
  <mergeCells count="27">
    <mergeCell ref="D3:E4"/>
    <mergeCell ref="F3:H4"/>
    <mergeCell ref="C5:C6"/>
    <mergeCell ref="D5:D6"/>
    <mergeCell ref="F5:F6"/>
    <mergeCell ref="G5:H6"/>
    <mergeCell ref="F8:H8"/>
    <mergeCell ref="C25:C27"/>
    <mergeCell ref="D25:D27"/>
    <mergeCell ref="E25:E27"/>
    <mergeCell ref="H25:H27"/>
    <mergeCell ref="G11:H11"/>
    <mergeCell ref="G12:H12"/>
    <mergeCell ref="C22:C24"/>
    <mergeCell ref="E22:E24"/>
    <mergeCell ref="F22:F24"/>
    <mergeCell ref="C47:H47"/>
    <mergeCell ref="C49:H49"/>
    <mergeCell ref="F10:H10"/>
    <mergeCell ref="G13:H13"/>
    <mergeCell ref="G14:H14"/>
    <mergeCell ref="D29:D30"/>
    <mergeCell ref="C46:H46"/>
    <mergeCell ref="G22:G24"/>
    <mergeCell ref="H22:H24"/>
    <mergeCell ref="D23:D24"/>
    <mergeCell ref="C28:C30"/>
  </mergeCells>
  <hyperlinks>
    <hyperlink ref="D14" r:id="rId1"/>
    <hyperlink ref="D13" r:id="rId2"/>
  </hyperlinks>
  <printOptions horizontalCentered="1" verticalCentered="1"/>
  <pageMargins left="0.31496062992125984" right="0.31496062992125984" top="0.35433070866141736" bottom="0.35433070866141736" header="0.31496062992125984" footer="0.31496062992125984"/>
  <pageSetup paperSize="9" scale="76" orientation="portrait" r:id="rId3"/>
  <drawing r:id="rId4"/>
</worksheet>
</file>

<file path=xl/worksheets/sheet5.xml><?xml version="1.0" encoding="utf-8"?>
<worksheet xmlns="http://schemas.openxmlformats.org/spreadsheetml/2006/main" xmlns:r="http://schemas.openxmlformats.org/officeDocument/2006/relationships">
  <sheetPr>
    <pageSetUpPr fitToPage="1"/>
  </sheetPr>
  <dimension ref="A1:J115"/>
  <sheetViews>
    <sheetView view="pageBreakPreview" topLeftCell="A56" zoomScale="60" zoomScaleNormal="100" workbookViewId="0">
      <selection activeCell="C121" sqref="C121"/>
    </sheetView>
  </sheetViews>
  <sheetFormatPr baseColWidth="10" defaultRowHeight="14.4"/>
  <cols>
    <col min="1" max="1" width="46.21875" style="393" customWidth="1"/>
    <col min="2" max="2" width="2.5546875" style="393" customWidth="1"/>
    <col min="3" max="3" width="46.21875" style="393" customWidth="1"/>
    <col min="4" max="256" width="11.5546875" style="393"/>
    <col min="257" max="257" width="46.21875" style="393" customWidth="1"/>
    <col min="258" max="258" width="2.5546875" style="393" customWidth="1"/>
    <col min="259" max="259" width="46.21875" style="393" customWidth="1"/>
    <col min="260" max="512" width="11.5546875" style="393"/>
    <col min="513" max="513" width="46.21875" style="393" customWidth="1"/>
    <col min="514" max="514" width="2.5546875" style="393" customWidth="1"/>
    <col min="515" max="515" width="46.21875" style="393" customWidth="1"/>
    <col min="516" max="768" width="11.5546875" style="393"/>
    <col min="769" max="769" width="46.21875" style="393" customWidth="1"/>
    <col min="770" max="770" width="2.5546875" style="393" customWidth="1"/>
    <col min="771" max="771" width="46.21875" style="393" customWidth="1"/>
    <col min="772" max="1024" width="11.5546875" style="393"/>
    <col min="1025" max="1025" width="46.21875" style="393" customWidth="1"/>
    <col min="1026" max="1026" width="2.5546875" style="393" customWidth="1"/>
    <col min="1027" max="1027" width="46.21875" style="393" customWidth="1"/>
    <col min="1028" max="1280" width="11.5546875" style="393"/>
    <col min="1281" max="1281" width="46.21875" style="393" customWidth="1"/>
    <col min="1282" max="1282" width="2.5546875" style="393" customWidth="1"/>
    <col min="1283" max="1283" width="46.21875" style="393" customWidth="1"/>
    <col min="1284" max="1536" width="11.5546875" style="393"/>
    <col min="1537" max="1537" width="46.21875" style="393" customWidth="1"/>
    <col min="1538" max="1538" width="2.5546875" style="393" customWidth="1"/>
    <col min="1539" max="1539" width="46.21875" style="393" customWidth="1"/>
    <col min="1540" max="1792" width="11.5546875" style="393"/>
    <col min="1793" max="1793" width="46.21875" style="393" customWidth="1"/>
    <col min="1794" max="1794" width="2.5546875" style="393" customWidth="1"/>
    <col min="1795" max="1795" width="46.21875" style="393" customWidth="1"/>
    <col min="1796" max="2048" width="11.5546875" style="393"/>
    <col min="2049" max="2049" width="46.21875" style="393" customWidth="1"/>
    <col min="2050" max="2050" width="2.5546875" style="393" customWidth="1"/>
    <col min="2051" max="2051" width="46.21875" style="393" customWidth="1"/>
    <col min="2052" max="2304" width="11.5546875" style="393"/>
    <col min="2305" max="2305" width="46.21875" style="393" customWidth="1"/>
    <col min="2306" max="2306" width="2.5546875" style="393" customWidth="1"/>
    <col min="2307" max="2307" width="46.21875" style="393" customWidth="1"/>
    <col min="2308" max="2560" width="11.5546875" style="393"/>
    <col min="2561" max="2561" width="46.21875" style="393" customWidth="1"/>
    <col min="2562" max="2562" width="2.5546875" style="393" customWidth="1"/>
    <col min="2563" max="2563" width="46.21875" style="393" customWidth="1"/>
    <col min="2564" max="2816" width="11.5546875" style="393"/>
    <col min="2817" max="2817" width="46.21875" style="393" customWidth="1"/>
    <col min="2818" max="2818" width="2.5546875" style="393" customWidth="1"/>
    <col min="2819" max="2819" width="46.21875" style="393" customWidth="1"/>
    <col min="2820" max="3072" width="11.5546875" style="393"/>
    <col min="3073" max="3073" width="46.21875" style="393" customWidth="1"/>
    <col min="3074" max="3074" width="2.5546875" style="393" customWidth="1"/>
    <col min="3075" max="3075" width="46.21875" style="393" customWidth="1"/>
    <col min="3076" max="3328" width="11.5546875" style="393"/>
    <col min="3329" max="3329" width="46.21875" style="393" customWidth="1"/>
    <col min="3330" max="3330" width="2.5546875" style="393" customWidth="1"/>
    <col min="3331" max="3331" width="46.21875" style="393" customWidth="1"/>
    <col min="3332" max="3584" width="11.5546875" style="393"/>
    <col min="3585" max="3585" width="46.21875" style="393" customWidth="1"/>
    <col min="3586" max="3586" width="2.5546875" style="393" customWidth="1"/>
    <col min="3587" max="3587" width="46.21875" style="393" customWidth="1"/>
    <col min="3588" max="3840" width="11.5546875" style="393"/>
    <col min="3841" max="3841" width="46.21875" style="393" customWidth="1"/>
    <col min="3842" max="3842" width="2.5546875" style="393" customWidth="1"/>
    <col min="3843" max="3843" width="46.21875" style="393" customWidth="1"/>
    <col min="3844" max="4096" width="11.5546875" style="393"/>
    <col min="4097" max="4097" width="46.21875" style="393" customWidth="1"/>
    <col min="4098" max="4098" width="2.5546875" style="393" customWidth="1"/>
    <col min="4099" max="4099" width="46.21875" style="393" customWidth="1"/>
    <col min="4100" max="4352" width="11.5546875" style="393"/>
    <col min="4353" max="4353" width="46.21875" style="393" customWidth="1"/>
    <col min="4354" max="4354" width="2.5546875" style="393" customWidth="1"/>
    <col min="4355" max="4355" width="46.21875" style="393" customWidth="1"/>
    <col min="4356" max="4608" width="11.5546875" style="393"/>
    <col min="4609" max="4609" width="46.21875" style="393" customWidth="1"/>
    <col min="4610" max="4610" width="2.5546875" style="393" customWidth="1"/>
    <col min="4611" max="4611" width="46.21875" style="393" customWidth="1"/>
    <col min="4612" max="4864" width="11.5546875" style="393"/>
    <col min="4865" max="4865" width="46.21875" style="393" customWidth="1"/>
    <col min="4866" max="4866" width="2.5546875" style="393" customWidth="1"/>
    <col min="4867" max="4867" width="46.21875" style="393" customWidth="1"/>
    <col min="4868" max="5120" width="11.5546875" style="393"/>
    <col min="5121" max="5121" width="46.21875" style="393" customWidth="1"/>
    <col min="5122" max="5122" width="2.5546875" style="393" customWidth="1"/>
    <col min="5123" max="5123" width="46.21875" style="393" customWidth="1"/>
    <col min="5124" max="5376" width="11.5546875" style="393"/>
    <col min="5377" max="5377" width="46.21875" style="393" customWidth="1"/>
    <col min="5378" max="5378" width="2.5546875" style="393" customWidth="1"/>
    <col min="5379" max="5379" width="46.21875" style="393" customWidth="1"/>
    <col min="5380" max="5632" width="11.5546875" style="393"/>
    <col min="5633" max="5633" width="46.21875" style="393" customWidth="1"/>
    <col min="5634" max="5634" width="2.5546875" style="393" customWidth="1"/>
    <col min="5635" max="5635" width="46.21875" style="393" customWidth="1"/>
    <col min="5636" max="5888" width="11.5546875" style="393"/>
    <col min="5889" max="5889" width="46.21875" style="393" customWidth="1"/>
    <col min="5890" max="5890" width="2.5546875" style="393" customWidth="1"/>
    <col min="5891" max="5891" width="46.21875" style="393" customWidth="1"/>
    <col min="5892" max="6144" width="11.5546875" style="393"/>
    <col min="6145" max="6145" width="46.21875" style="393" customWidth="1"/>
    <col min="6146" max="6146" width="2.5546875" style="393" customWidth="1"/>
    <col min="6147" max="6147" width="46.21875" style="393" customWidth="1"/>
    <col min="6148" max="6400" width="11.5546875" style="393"/>
    <col min="6401" max="6401" width="46.21875" style="393" customWidth="1"/>
    <col min="6402" max="6402" width="2.5546875" style="393" customWidth="1"/>
    <col min="6403" max="6403" width="46.21875" style="393" customWidth="1"/>
    <col min="6404" max="6656" width="11.5546875" style="393"/>
    <col min="6657" max="6657" width="46.21875" style="393" customWidth="1"/>
    <col min="6658" max="6658" width="2.5546875" style="393" customWidth="1"/>
    <col min="6659" max="6659" width="46.21875" style="393" customWidth="1"/>
    <col min="6660" max="6912" width="11.5546875" style="393"/>
    <col min="6913" max="6913" width="46.21875" style="393" customWidth="1"/>
    <col min="6914" max="6914" width="2.5546875" style="393" customWidth="1"/>
    <col min="6915" max="6915" width="46.21875" style="393" customWidth="1"/>
    <col min="6916" max="7168" width="11.5546875" style="393"/>
    <col min="7169" max="7169" width="46.21875" style="393" customWidth="1"/>
    <col min="7170" max="7170" width="2.5546875" style="393" customWidth="1"/>
    <col min="7171" max="7171" width="46.21875" style="393" customWidth="1"/>
    <col min="7172" max="7424" width="11.5546875" style="393"/>
    <col min="7425" max="7425" width="46.21875" style="393" customWidth="1"/>
    <col min="7426" max="7426" width="2.5546875" style="393" customWidth="1"/>
    <col min="7427" max="7427" width="46.21875" style="393" customWidth="1"/>
    <col min="7428" max="7680" width="11.5546875" style="393"/>
    <col min="7681" max="7681" width="46.21875" style="393" customWidth="1"/>
    <col min="7682" max="7682" width="2.5546875" style="393" customWidth="1"/>
    <col min="7683" max="7683" width="46.21875" style="393" customWidth="1"/>
    <col min="7684" max="7936" width="11.5546875" style="393"/>
    <col min="7937" max="7937" width="46.21875" style="393" customWidth="1"/>
    <col min="7938" max="7938" width="2.5546875" style="393" customWidth="1"/>
    <col min="7939" max="7939" width="46.21875" style="393" customWidth="1"/>
    <col min="7940" max="8192" width="11.5546875" style="393"/>
    <col min="8193" max="8193" width="46.21875" style="393" customWidth="1"/>
    <col min="8194" max="8194" width="2.5546875" style="393" customWidth="1"/>
    <col min="8195" max="8195" width="46.21875" style="393" customWidth="1"/>
    <col min="8196" max="8448" width="11.5546875" style="393"/>
    <col min="8449" max="8449" width="46.21875" style="393" customWidth="1"/>
    <col min="8450" max="8450" width="2.5546875" style="393" customWidth="1"/>
    <col min="8451" max="8451" width="46.21875" style="393" customWidth="1"/>
    <col min="8452" max="8704" width="11.5546875" style="393"/>
    <col min="8705" max="8705" width="46.21875" style="393" customWidth="1"/>
    <col min="8706" max="8706" width="2.5546875" style="393" customWidth="1"/>
    <col min="8707" max="8707" width="46.21875" style="393" customWidth="1"/>
    <col min="8708" max="8960" width="11.5546875" style="393"/>
    <col min="8961" max="8961" width="46.21875" style="393" customWidth="1"/>
    <col min="8962" max="8962" width="2.5546875" style="393" customWidth="1"/>
    <col min="8963" max="8963" width="46.21875" style="393" customWidth="1"/>
    <col min="8964" max="9216" width="11.5546875" style="393"/>
    <col min="9217" max="9217" width="46.21875" style="393" customWidth="1"/>
    <col min="9218" max="9218" width="2.5546875" style="393" customWidth="1"/>
    <col min="9219" max="9219" width="46.21875" style="393" customWidth="1"/>
    <col min="9220" max="9472" width="11.5546875" style="393"/>
    <col min="9473" max="9473" width="46.21875" style="393" customWidth="1"/>
    <col min="9474" max="9474" width="2.5546875" style="393" customWidth="1"/>
    <col min="9475" max="9475" width="46.21875" style="393" customWidth="1"/>
    <col min="9476" max="9728" width="11.5546875" style="393"/>
    <col min="9729" max="9729" width="46.21875" style="393" customWidth="1"/>
    <col min="9730" max="9730" width="2.5546875" style="393" customWidth="1"/>
    <col min="9731" max="9731" width="46.21875" style="393" customWidth="1"/>
    <col min="9732" max="9984" width="11.5546875" style="393"/>
    <col min="9985" max="9985" width="46.21875" style="393" customWidth="1"/>
    <col min="9986" max="9986" width="2.5546875" style="393" customWidth="1"/>
    <col min="9987" max="9987" width="46.21875" style="393" customWidth="1"/>
    <col min="9988" max="10240" width="11.5546875" style="393"/>
    <col min="10241" max="10241" width="46.21875" style="393" customWidth="1"/>
    <col min="10242" max="10242" width="2.5546875" style="393" customWidth="1"/>
    <col min="10243" max="10243" width="46.21875" style="393" customWidth="1"/>
    <col min="10244" max="10496" width="11.5546875" style="393"/>
    <col min="10497" max="10497" width="46.21875" style="393" customWidth="1"/>
    <col min="10498" max="10498" width="2.5546875" style="393" customWidth="1"/>
    <col min="10499" max="10499" width="46.21875" style="393" customWidth="1"/>
    <col min="10500" max="10752" width="11.5546875" style="393"/>
    <col min="10753" max="10753" width="46.21875" style="393" customWidth="1"/>
    <col min="10754" max="10754" width="2.5546875" style="393" customWidth="1"/>
    <col min="10755" max="10755" width="46.21875" style="393" customWidth="1"/>
    <col min="10756" max="11008" width="11.5546875" style="393"/>
    <col min="11009" max="11009" width="46.21875" style="393" customWidth="1"/>
    <col min="11010" max="11010" width="2.5546875" style="393" customWidth="1"/>
    <col min="11011" max="11011" width="46.21875" style="393" customWidth="1"/>
    <col min="11012" max="11264" width="11.5546875" style="393"/>
    <col min="11265" max="11265" width="46.21875" style="393" customWidth="1"/>
    <col min="11266" max="11266" width="2.5546875" style="393" customWidth="1"/>
    <col min="11267" max="11267" width="46.21875" style="393" customWidth="1"/>
    <col min="11268" max="11520" width="11.5546875" style="393"/>
    <col min="11521" max="11521" width="46.21875" style="393" customWidth="1"/>
    <col min="11522" max="11522" width="2.5546875" style="393" customWidth="1"/>
    <col min="11523" max="11523" width="46.21875" style="393" customWidth="1"/>
    <col min="11524" max="11776" width="11.5546875" style="393"/>
    <col min="11777" max="11777" width="46.21875" style="393" customWidth="1"/>
    <col min="11778" max="11778" width="2.5546875" style="393" customWidth="1"/>
    <col min="11779" max="11779" width="46.21875" style="393" customWidth="1"/>
    <col min="11780" max="12032" width="11.5546875" style="393"/>
    <col min="12033" max="12033" width="46.21875" style="393" customWidth="1"/>
    <col min="12034" max="12034" width="2.5546875" style="393" customWidth="1"/>
    <col min="12035" max="12035" width="46.21875" style="393" customWidth="1"/>
    <col min="12036" max="12288" width="11.5546875" style="393"/>
    <col min="12289" max="12289" width="46.21875" style="393" customWidth="1"/>
    <col min="12290" max="12290" width="2.5546875" style="393" customWidth="1"/>
    <col min="12291" max="12291" width="46.21875" style="393" customWidth="1"/>
    <col min="12292" max="12544" width="11.5546875" style="393"/>
    <col min="12545" max="12545" width="46.21875" style="393" customWidth="1"/>
    <col min="12546" max="12546" width="2.5546875" style="393" customWidth="1"/>
    <col min="12547" max="12547" width="46.21875" style="393" customWidth="1"/>
    <col min="12548" max="12800" width="11.5546875" style="393"/>
    <col min="12801" max="12801" width="46.21875" style="393" customWidth="1"/>
    <col min="12802" max="12802" width="2.5546875" style="393" customWidth="1"/>
    <col min="12803" max="12803" width="46.21875" style="393" customWidth="1"/>
    <col min="12804" max="13056" width="11.5546875" style="393"/>
    <col min="13057" max="13057" width="46.21875" style="393" customWidth="1"/>
    <col min="13058" max="13058" width="2.5546875" style="393" customWidth="1"/>
    <col min="13059" max="13059" width="46.21875" style="393" customWidth="1"/>
    <col min="13060" max="13312" width="11.5546875" style="393"/>
    <col min="13313" max="13313" width="46.21875" style="393" customWidth="1"/>
    <col min="13314" max="13314" width="2.5546875" style="393" customWidth="1"/>
    <col min="13315" max="13315" width="46.21875" style="393" customWidth="1"/>
    <col min="13316" max="13568" width="11.5546875" style="393"/>
    <col min="13569" max="13569" width="46.21875" style="393" customWidth="1"/>
    <col min="13570" max="13570" width="2.5546875" style="393" customWidth="1"/>
    <col min="13571" max="13571" width="46.21875" style="393" customWidth="1"/>
    <col min="13572" max="13824" width="11.5546875" style="393"/>
    <col min="13825" max="13825" width="46.21875" style="393" customWidth="1"/>
    <col min="13826" max="13826" width="2.5546875" style="393" customWidth="1"/>
    <col min="13827" max="13827" width="46.21875" style="393" customWidth="1"/>
    <col min="13828" max="14080" width="11.5546875" style="393"/>
    <col min="14081" max="14081" width="46.21875" style="393" customWidth="1"/>
    <col min="14082" max="14082" width="2.5546875" style="393" customWidth="1"/>
    <col min="14083" max="14083" width="46.21875" style="393" customWidth="1"/>
    <col min="14084" max="14336" width="11.5546875" style="393"/>
    <col min="14337" max="14337" width="46.21875" style="393" customWidth="1"/>
    <col min="14338" max="14338" width="2.5546875" style="393" customWidth="1"/>
    <col min="14339" max="14339" width="46.21875" style="393" customWidth="1"/>
    <col min="14340" max="14592" width="11.5546875" style="393"/>
    <col min="14593" max="14593" width="46.21875" style="393" customWidth="1"/>
    <col min="14594" max="14594" width="2.5546875" style="393" customWidth="1"/>
    <col min="14595" max="14595" width="46.21875" style="393" customWidth="1"/>
    <col min="14596" max="14848" width="11.5546875" style="393"/>
    <col min="14849" max="14849" width="46.21875" style="393" customWidth="1"/>
    <col min="14850" max="14850" width="2.5546875" style="393" customWidth="1"/>
    <col min="14851" max="14851" width="46.21875" style="393" customWidth="1"/>
    <col min="14852" max="15104" width="11.5546875" style="393"/>
    <col min="15105" max="15105" width="46.21875" style="393" customWidth="1"/>
    <col min="15106" max="15106" width="2.5546875" style="393" customWidth="1"/>
    <col min="15107" max="15107" width="46.21875" style="393" customWidth="1"/>
    <col min="15108" max="15360" width="11.5546875" style="393"/>
    <col min="15361" max="15361" width="46.21875" style="393" customWidth="1"/>
    <col min="15362" max="15362" width="2.5546875" style="393" customWidth="1"/>
    <col min="15363" max="15363" width="46.21875" style="393" customWidth="1"/>
    <col min="15364" max="15616" width="11.5546875" style="393"/>
    <col min="15617" max="15617" width="46.21875" style="393" customWidth="1"/>
    <col min="15618" max="15618" width="2.5546875" style="393" customWidth="1"/>
    <col min="15619" max="15619" width="46.21875" style="393" customWidth="1"/>
    <col min="15620" max="15872" width="11.5546875" style="393"/>
    <col min="15873" max="15873" width="46.21875" style="393" customWidth="1"/>
    <col min="15874" max="15874" width="2.5546875" style="393" customWidth="1"/>
    <col min="15875" max="15875" width="46.21875" style="393" customWidth="1"/>
    <col min="15876" max="16128" width="11.5546875" style="393"/>
    <col min="16129" max="16129" width="46.21875" style="393" customWidth="1"/>
    <col min="16130" max="16130" width="2.5546875" style="393" customWidth="1"/>
    <col min="16131" max="16131" width="46.21875" style="393" customWidth="1"/>
    <col min="16132" max="16384" width="11.5546875" style="393"/>
  </cols>
  <sheetData>
    <row r="1" spans="1:3" ht="392.4" hidden="1" customHeight="1">
      <c r="A1" s="392"/>
      <c r="B1" s="392"/>
      <c r="C1" s="392"/>
    </row>
    <row r="2" spans="1:3">
      <c r="A2" s="394"/>
      <c r="B2" s="394"/>
      <c r="C2" s="566" t="s">
        <v>283</v>
      </c>
    </row>
    <row r="3" spans="1:3">
      <c r="A3" s="394"/>
      <c r="B3" s="394"/>
      <c r="C3" s="566"/>
    </row>
    <row r="4" spans="1:3" ht="9.6" customHeight="1">
      <c r="A4" s="394"/>
      <c r="B4" s="394"/>
      <c r="C4" s="394"/>
    </row>
    <row r="5" spans="1:3">
      <c r="A5" s="394"/>
      <c r="B5" s="394"/>
      <c r="C5" s="395" t="s">
        <v>284</v>
      </c>
    </row>
    <row r="6" spans="1:3" ht="12.6" customHeight="1">
      <c r="A6" s="573" t="s">
        <v>285</v>
      </c>
      <c r="B6" s="396"/>
      <c r="C6" s="574" t="s">
        <v>286</v>
      </c>
    </row>
    <row r="7" spans="1:3" ht="7.8" customHeight="1">
      <c r="A7" s="573"/>
      <c r="B7" s="396"/>
      <c r="C7" s="574"/>
    </row>
    <row r="8" spans="1:3" ht="11.4" customHeight="1">
      <c r="A8" s="573"/>
      <c r="B8" s="396"/>
      <c r="C8" s="397"/>
    </row>
    <row r="9" spans="1:3" ht="16.2" customHeight="1">
      <c r="A9" s="573"/>
      <c r="B9" s="396"/>
      <c r="C9" s="398" t="s">
        <v>287</v>
      </c>
    </row>
    <row r="10" spans="1:3" ht="12.6" customHeight="1">
      <c r="A10" s="397"/>
      <c r="B10" s="397"/>
      <c r="C10" s="566" t="s">
        <v>288</v>
      </c>
    </row>
    <row r="11" spans="1:3">
      <c r="A11" s="399" t="s">
        <v>289</v>
      </c>
      <c r="B11" s="399"/>
      <c r="C11" s="566"/>
    </row>
    <row r="12" spans="1:3" ht="12" customHeight="1">
      <c r="A12" s="566" t="s">
        <v>290</v>
      </c>
      <c r="B12" s="400"/>
      <c r="C12" s="566"/>
    </row>
    <row r="13" spans="1:3" ht="9" customHeight="1">
      <c r="A13" s="566"/>
      <c r="B13" s="400"/>
      <c r="C13" s="566"/>
    </row>
    <row r="14" spans="1:3" ht="13.8" customHeight="1">
      <c r="A14" s="566"/>
      <c r="B14" s="400"/>
      <c r="C14" s="566"/>
    </row>
    <row r="15" spans="1:3" ht="12" customHeight="1">
      <c r="A15" s="570" t="s">
        <v>291</v>
      </c>
      <c r="B15" s="400"/>
      <c r="C15" s="566"/>
    </row>
    <row r="16" spans="1:3">
      <c r="A16" s="570"/>
      <c r="B16" s="400"/>
      <c r="C16" s="566"/>
    </row>
    <row r="17" spans="1:3">
      <c r="A17" s="570"/>
      <c r="B17" s="400"/>
      <c r="C17" s="566" t="s">
        <v>292</v>
      </c>
    </row>
    <row r="18" spans="1:3">
      <c r="A18" s="570"/>
      <c r="B18" s="400"/>
      <c r="C18" s="566"/>
    </row>
    <row r="19" spans="1:3" ht="17.399999999999999" customHeight="1">
      <c r="A19" s="570"/>
      <c r="B19" s="400"/>
      <c r="C19" s="566"/>
    </row>
    <row r="20" spans="1:3">
      <c r="A20" s="570" t="s">
        <v>293</v>
      </c>
      <c r="B20" s="400"/>
      <c r="C20" s="401"/>
    </row>
    <row r="21" spans="1:3" ht="7.8" customHeight="1">
      <c r="A21" s="570"/>
      <c r="B21" s="400"/>
      <c r="C21" s="571" t="s">
        <v>294</v>
      </c>
    </row>
    <row r="22" spans="1:3" ht="7.8" customHeight="1">
      <c r="A22" s="402"/>
      <c r="B22" s="402"/>
      <c r="C22" s="571"/>
    </row>
    <row r="23" spans="1:3" ht="15" customHeight="1">
      <c r="A23" s="570" t="s">
        <v>295</v>
      </c>
      <c r="B23" s="400"/>
      <c r="C23" s="566" t="s">
        <v>296</v>
      </c>
    </row>
    <row r="24" spans="1:3" ht="14.4" customHeight="1">
      <c r="A24" s="570"/>
      <c r="B24" s="400"/>
      <c r="C24" s="566"/>
    </row>
    <row r="25" spans="1:3">
      <c r="A25" s="570"/>
      <c r="B25" s="400"/>
      <c r="C25" s="566"/>
    </row>
    <row r="26" spans="1:3" ht="13.8" customHeight="1">
      <c r="A26" s="400"/>
      <c r="B26" s="400"/>
      <c r="C26" s="566"/>
    </row>
    <row r="27" spans="1:3" ht="16.2" customHeight="1">
      <c r="A27" s="399" t="s">
        <v>297</v>
      </c>
      <c r="B27" s="399"/>
      <c r="C27" s="566" t="s">
        <v>298</v>
      </c>
    </row>
    <row r="28" spans="1:3" ht="13.2" customHeight="1">
      <c r="A28" s="566" t="s">
        <v>299</v>
      </c>
      <c r="B28" s="400"/>
      <c r="C28" s="566"/>
    </row>
    <row r="29" spans="1:3" ht="9.6" customHeight="1">
      <c r="A29" s="566"/>
      <c r="B29" s="400"/>
      <c r="C29" s="566"/>
    </row>
    <row r="30" spans="1:3" ht="10.199999999999999" customHeight="1">
      <c r="A30" s="566"/>
      <c r="B30" s="400"/>
      <c r="C30" s="566"/>
    </row>
    <row r="31" spans="1:3" ht="10.8" customHeight="1">
      <c r="A31" s="566" t="s">
        <v>300</v>
      </c>
      <c r="B31" s="400"/>
      <c r="C31" s="566"/>
    </row>
    <row r="32" spans="1:3">
      <c r="A32" s="566"/>
      <c r="B32" s="400"/>
      <c r="C32" s="566"/>
    </row>
    <row r="33" spans="1:3">
      <c r="A33" s="566"/>
      <c r="B33" s="400"/>
      <c r="C33" s="403"/>
    </row>
    <row r="34" spans="1:3" ht="5.4" customHeight="1">
      <c r="A34" s="566"/>
      <c r="B34" s="400"/>
      <c r="C34" s="572" t="s">
        <v>301</v>
      </c>
    </row>
    <row r="35" spans="1:3" ht="6" customHeight="1">
      <c r="A35" s="400"/>
      <c r="B35" s="400"/>
      <c r="C35" s="572"/>
    </row>
    <row r="36" spans="1:3" ht="1.8" customHeight="1">
      <c r="A36" s="566" t="s">
        <v>302</v>
      </c>
      <c r="B36" s="400"/>
      <c r="C36" s="403"/>
    </row>
    <row r="37" spans="1:3" ht="19.8" customHeight="1">
      <c r="A37" s="566"/>
      <c r="B37" s="400"/>
      <c r="C37" s="403" t="s">
        <v>303</v>
      </c>
    </row>
    <row r="38" spans="1:3">
      <c r="A38" s="566"/>
      <c r="B38" s="400"/>
      <c r="C38" s="403"/>
    </row>
    <row r="39" spans="1:3">
      <c r="A39" s="566"/>
      <c r="B39" s="400"/>
      <c r="C39" s="566" t="s">
        <v>304</v>
      </c>
    </row>
    <row r="40" spans="1:3" ht="13.8" customHeight="1">
      <c r="A40" s="566"/>
      <c r="B40" s="400"/>
      <c r="C40" s="566"/>
    </row>
    <row r="41" spans="1:3" ht="14.4" customHeight="1">
      <c r="A41" s="566"/>
      <c r="B41" s="400"/>
      <c r="C41" s="566"/>
    </row>
    <row r="42" spans="1:3" ht="12.6" customHeight="1">
      <c r="A42" s="566"/>
      <c r="B42" s="400"/>
      <c r="C42" s="566"/>
    </row>
    <row r="43" spans="1:3" ht="1.8" customHeight="1">
      <c r="A43" s="566"/>
      <c r="B43" s="400"/>
      <c r="C43" s="566"/>
    </row>
    <row r="44" spans="1:3" ht="17.399999999999999" customHeight="1">
      <c r="A44" s="570" t="s">
        <v>305</v>
      </c>
      <c r="B44" s="400"/>
      <c r="C44" s="566"/>
    </row>
    <row r="45" spans="1:3" ht="14.4" customHeight="1">
      <c r="A45" s="570"/>
      <c r="B45" s="400"/>
      <c r="C45" s="403"/>
    </row>
    <row r="46" spans="1:3" ht="20.399999999999999" customHeight="1">
      <c r="A46" s="570"/>
      <c r="B46" s="400"/>
      <c r="C46" s="566" t="s">
        <v>306</v>
      </c>
    </row>
    <row r="47" spans="1:3">
      <c r="A47" s="570"/>
      <c r="B47" s="400"/>
      <c r="C47" s="566"/>
    </row>
    <row r="48" spans="1:3" ht="14.4" customHeight="1">
      <c r="A48" s="570"/>
      <c r="B48" s="400"/>
      <c r="C48" s="404"/>
    </row>
    <row r="49" spans="1:10">
      <c r="A49" s="570"/>
      <c r="B49" s="400"/>
      <c r="C49" s="398" t="s">
        <v>307</v>
      </c>
    </row>
    <row r="50" spans="1:10">
      <c r="A50" s="570"/>
      <c r="B50" s="400"/>
      <c r="C50" s="403"/>
    </row>
    <row r="51" spans="1:10" ht="4.2" customHeight="1">
      <c r="A51" s="405"/>
      <c r="B51" s="405"/>
      <c r="C51" s="566" t="s">
        <v>308</v>
      </c>
    </row>
    <row r="52" spans="1:10" ht="18.600000000000001" customHeight="1">
      <c r="A52" s="399"/>
      <c r="B52" s="399"/>
      <c r="C52" s="566"/>
    </row>
    <row r="53" spans="1:10" ht="13.2" customHeight="1">
      <c r="A53" s="406"/>
      <c r="B53" s="400"/>
      <c r="C53" s="403"/>
    </row>
    <row r="54" spans="1:10" ht="13.2" customHeight="1">
      <c r="A54" s="399" t="s">
        <v>309</v>
      </c>
      <c r="B54" s="400"/>
      <c r="C54" s="395" t="s">
        <v>310</v>
      </c>
    </row>
    <row r="55" spans="1:10" ht="5.4" customHeight="1">
      <c r="A55" s="400"/>
      <c r="B55" s="400"/>
      <c r="C55" s="405"/>
    </row>
    <row r="56" spans="1:10" ht="14.4" customHeight="1">
      <c r="A56" s="566" t="s">
        <v>311</v>
      </c>
      <c r="B56" s="407"/>
      <c r="C56" s="566" t="s">
        <v>312</v>
      </c>
      <c r="J56" s="408"/>
    </row>
    <row r="57" spans="1:10" ht="22.2" customHeight="1">
      <c r="A57" s="566"/>
      <c r="B57" s="407"/>
      <c r="C57" s="566"/>
    </row>
    <row r="58" spans="1:10">
      <c r="A58" s="404"/>
      <c r="B58" s="404"/>
      <c r="C58" s="566"/>
    </row>
    <row r="59" spans="1:10">
      <c r="A59" s="569" t="s">
        <v>313</v>
      </c>
      <c r="B59" s="404"/>
      <c r="C59" s="566"/>
    </row>
    <row r="60" spans="1:10" ht="18" customHeight="1">
      <c r="A60" s="569"/>
      <c r="B60" s="404"/>
      <c r="C60" s="566"/>
    </row>
    <row r="61" spans="1:10">
      <c r="A61" s="395"/>
      <c r="B61" s="395"/>
      <c r="C61" s="409" t="s">
        <v>314</v>
      </c>
    </row>
    <row r="62" spans="1:10" ht="16.8" customHeight="1">
      <c r="A62" s="566" t="s">
        <v>315</v>
      </c>
      <c r="B62" s="410"/>
      <c r="C62" s="411" t="s">
        <v>316</v>
      </c>
    </row>
    <row r="63" spans="1:10">
      <c r="A63" s="566"/>
      <c r="B63" s="410"/>
      <c r="C63" s="566" t="s">
        <v>317</v>
      </c>
    </row>
    <row r="64" spans="1:10" ht="16.8" customHeight="1">
      <c r="A64" s="566"/>
      <c r="B64" s="410"/>
      <c r="C64" s="566"/>
    </row>
    <row r="65" spans="1:3" ht="19.8" customHeight="1">
      <c r="A65" s="566"/>
      <c r="B65" s="410"/>
      <c r="C65" s="566"/>
    </row>
    <row r="66" spans="1:3" ht="5.4" customHeight="1">
      <c r="A66" s="566"/>
      <c r="B66" s="403"/>
      <c r="C66" s="404"/>
    </row>
    <row r="67" spans="1:3">
      <c r="A67" s="566"/>
      <c r="B67" s="410"/>
      <c r="C67" s="404"/>
    </row>
    <row r="68" spans="1:3" ht="12.6" customHeight="1">
      <c r="A68" s="403"/>
      <c r="B68" s="410"/>
      <c r="C68" s="411" t="s">
        <v>318</v>
      </c>
    </row>
    <row r="69" spans="1:3" ht="15" customHeight="1">
      <c r="A69" s="566" t="s">
        <v>319</v>
      </c>
      <c r="B69" s="410"/>
      <c r="C69" s="410"/>
    </row>
    <row r="70" spans="1:3" ht="14.4" customHeight="1">
      <c r="A70" s="566"/>
      <c r="B70" s="410"/>
      <c r="C70" s="566" t="s">
        <v>320</v>
      </c>
    </row>
    <row r="71" spans="1:3">
      <c r="A71" s="566"/>
      <c r="B71" s="410"/>
      <c r="C71" s="566"/>
    </row>
    <row r="72" spans="1:3">
      <c r="A72" s="566"/>
      <c r="B72" s="410"/>
      <c r="C72" s="566" t="s">
        <v>321</v>
      </c>
    </row>
    <row r="73" spans="1:3" ht="7.8" customHeight="1">
      <c r="A73" s="401"/>
      <c r="B73" s="410"/>
      <c r="C73" s="566"/>
    </row>
    <row r="74" spans="1:3">
      <c r="A74" s="411" t="s">
        <v>322</v>
      </c>
      <c r="B74" s="410"/>
      <c r="C74" s="566"/>
    </row>
    <row r="75" spans="1:3">
      <c r="A75" s="566" t="s">
        <v>323</v>
      </c>
      <c r="B75" s="410"/>
      <c r="C75" s="566"/>
    </row>
    <row r="76" spans="1:3">
      <c r="A76" s="566"/>
      <c r="B76" s="410"/>
      <c r="C76" s="566"/>
    </row>
    <row r="77" spans="1:3">
      <c r="A77" s="566"/>
      <c r="B77" s="404"/>
      <c r="C77" s="566"/>
    </row>
    <row r="78" spans="1:3" ht="14.4" customHeight="1">
      <c r="A78" s="566"/>
      <c r="B78" s="411"/>
      <c r="C78" s="566" t="s">
        <v>324</v>
      </c>
    </row>
    <row r="79" spans="1:3" ht="8.4" customHeight="1">
      <c r="A79" s="403"/>
      <c r="B79" s="404"/>
      <c r="C79" s="566"/>
    </row>
    <row r="80" spans="1:3" ht="14.4" customHeight="1">
      <c r="A80" s="411" t="s">
        <v>325</v>
      </c>
      <c r="B80" s="404"/>
      <c r="C80" s="566"/>
    </row>
    <row r="81" spans="1:3">
      <c r="A81" s="566" t="s">
        <v>326</v>
      </c>
      <c r="B81" s="404"/>
      <c r="C81" s="411" t="s">
        <v>327</v>
      </c>
    </row>
    <row r="82" spans="1:3">
      <c r="A82" s="566"/>
      <c r="B82" s="404"/>
      <c r="C82" s="411"/>
    </row>
    <row r="83" spans="1:3" ht="51" customHeight="1">
      <c r="A83" s="566" t="s">
        <v>328</v>
      </c>
      <c r="B83" s="404"/>
      <c r="C83" s="566" t="s">
        <v>329</v>
      </c>
    </row>
    <row r="84" spans="1:3">
      <c r="A84" s="568"/>
      <c r="B84" s="404"/>
      <c r="C84" s="566"/>
    </row>
    <row r="85" spans="1:3" ht="14.4" customHeight="1">
      <c r="A85" s="566" t="s">
        <v>330</v>
      </c>
      <c r="B85" s="404"/>
      <c r="C85" s="411" t="s">
        <v>331</v>
      </c>
    </row>
    <row r="86" spans="1:3">
      <c r="A86" s="566"/>
      <c r="B86" s="404"/>
      <c r="C86" s="403"/>
    </row>
    <row r="87" spans="1:3">
      <c r="A87" s="566" t="s">
        <v>332</v>
      </c>
      <c r="B87" s="404"/>
      <c r="C87" s="566" t="s">
        <v>333</v>
      </c>
    </row>
    <row r="88" spans="1:3">
      <c r="A88" s="566"/>
      <c r="B88" s="404"/>
      <c r="C88" s="566"/>
    </row>
    <row r="89" spans="1:3" ht="4.8" customHeight="1">
      <c r="A89" s="566"/>
      <c r="B89" s="404"/>
      <c r="C89" s="566"/>
    </row>
    <row r="90" spans="1:3" ht="17.399999999999999" customHeight="1">
      <c r="A90" s="566"/>
      <c r="B90" s="404"/>
      <c r="C90" s="566"/>
    </row>
    <row r="91" spans="1:3" ht="6.6" customHeight="1">
      <c r="A91" s="403"/>
      <c r="B91" s="404"/>
      <c r="C91" s="566"/>
    </row>
    <row r="92" spans="1:3">
      <c r="A92" s="566" t="s">
        <v>334</v>
      </c>
      <c r="B92" s="404"/>
      <c r="C92" s="566"/>
    </row>
    <row r="93" spans="1:3">
      <c r="A93" s="566"/>
      <c r="B93" s="404"/>
      <c r="C93" s="566"/>
    </row>
    <row r="94" spans="1:3">
      <c r="A94" s="566"/>
      <c r="B94" s="404"/>
      <c r="C94" s="403"/>
    </row>
    <row r="95" spans="1:3" ht="14.4" customHeight="1">
      <c r="A95" s="566"/>
      <c r="B95" s="404"/>
      <c r="C95" s="566" t="s">
        <v>335</v>
      </c>
    </row>
    <row r="96" spans="1:3">
      <c r="A96" s="566"/>
      <c r="B96" s="404"/>
      <c r="C96" s="566"/>
    </row>
    <row r="97" spans="1:3" ht="12.6" customHeight="1">
      <c r="A97" s="567" t="s">
        <v>336</v>
      </c>
      <c r="B97" s="404"/>
      <c r="C97" s="566"/>
    </row>
    <row r="98" spans="1:3">
      <c r="A98" s="567"/>
      <c r="B98" s="404"/>
      <c r="C98" s="566"/>
    </row>
    <row r="99" spans="1:3">
      <c r="A99" s="567"/>
      <c r="B99" s="404"/>
      <c r="C99" s="403"/>
    </row>
    <row r="100" spans="1:3">
      <c r="A100" s="567"/>
      <c r="B100" s="404"/>
      <c r="C100" s="404"/>
    </row>
    <row r="101" spans="1:3" ht="7.2" customHeight="1">
      <c r="A101" s="403"/>
      <c r="B101" s="404"/>
      <c r="C101" s="404"/>
    </row>
    <row r="102" spans="1:3">
      <c r="A102" s="566" t="s">
        <v>337</v>
      </c>
      <c r="B102" s="404"/>
      <c r="C102" s="566" t="s">
        <v>338</v>
      </c>
    </row>
    <row r="103" spans="1:3">
      <c r="A103" s="566"/>
      <c r="B103" s="404"/>
      <c r="C103" s="566"/>
    </row>
    <row r="104" spans="1:3">
      <c r="A104" s="566"/>
      <c r="B104" s="404"/>
      <c r="C104" s="566"/>
    </row>
    <row r="105" spans="1:3" ht="5.4" customHeight="1">
      <c r="A105" s="403"/>
      <c r="B105" s="404"/>
      <c r="C105" s="566"/>
    </row>
    <row r="106" spans="1:3" ht="20.399999999999999" customHeight="1">
      <c r="A106" s="412" t="s">
        <v>339</v>
      </c>
      <c r="B106" s="404"/>
      <c r="C106" s="404"/>
    </row>
    <row r="107" spans="1:3" ht="14.4" customHeight="1">
      <c r="A107" s="567" t="s">
        <v>340</v>
      </c>
      <c r="B107" s="404"/>
      <c r="C107" s="404"/>
    </row>
    <row r="108" spans="1:3">
      <c r="A108" s="567"/>
      <c r="B108" s="404"/>
      <c r="C108" s="404"/>
    </row>
    <row r="109" spans="1:3">
      <c r="A109" s="567"/>
      <c r="B109" s="404"/>
      <c r="C109" s="404"/>
    </row>
    <row r="110" spans="1:3" ht="19.2" customHeight="1">
      <c r="A110" s="567"/>
      <c r="B110" s="404"/>
      <c r="C110" s="404"/>
    </row>
    <row r="111" spans="1:3" ht="14.4" customHeight="1">
      <c r="A111" s="566" t="s">
        <v>341</v>
      </c>
      <c r="B111" s="404"/>
      <c r="C111" s="404"/>
    </row>
    <row r="112" spans="1:3">
      <c r="A112" s="566"/>
      <c r="B112" s="404"/>
      <c r="C112" s="404"/>
    </row>
    <row r="113" spans="1:3">
      <c r="A113" s="566"/>
      <c r="B113" s="404"/>
      <c r="C113" s="404"/>
    </row>
    <row r="114" spans="1:3" ht="17.399999999999999" customHeight="1">
      <c r="A114" s="566"/>
      <c r="B114" s="404"/>
      <c r="C114" s="404"/>
    </row>
    <row r="115" spans="1:3">
      <c r="A115" s="413"/>
    </row>
  </sheetData>
  <mergeCells count="43">
    <mergeCell ref="C2:C3"/>
    <mergeCell ref="A6:A9"/>
    <mergeCell ref="C6:C7"/>
    <mergeCell ref="C10:C16"/>
    <mergeCell ref="A12:A14"/>
    <mergeCell ref="A15:A19"/>
    <mergeCell ref="C17:C19"/>
    <mergeCell ref="A56:A57"/>
    <mergeCell ref="C56:C60"/>
    <mergeCell ref="A59:A60"/>
    <mergeCell ref="A20:A21"/>
    <mergeCell ref="C21:C22"/>
    <mergeCell ref="A23:A25"/>
    <mergeCell ref="C23:C26"/>
    <mergeCell ref="C27:C32"/>
    <mergeCell ref="A28:A30"/>
    <mergeCell ref="A31:A34"/>
    <mergeCell ref="C34:C35"/>
    <mergeCell ref="A36:A43"/>
    <mergeCell ref="C39:C44"/>
    <mergeCell ref="A44:A50"/>
    <mergeCell ref="C46:C47"/>
    <mergeCell ref="C51:C52"/>
    <mergeCell ref="A62:A67"/>
    <mergeCell ref="C63:C65"/>
    <mergeCell ref="A69:A72"/>
    <mergeCell ref="C70:C71"/>
    <mergeCell ref="C72:C77"/>
    <mergeCell ref="A75:A78"/>
    <mergeCell ref="C78:C80"/>
    <mergeCell ref="A102:A104"/>
    <mergeCell ref="C102:C105"/>
    <mergeCell ref="A107:A110"/>
    <mergeCell ref="A111:A114"/>
    <mergeCell ref="A81:A82"/>
    <mergeCell ref="A83:A84"/>
    <mergeCell ref="C83:C84"/>
    <mergeCell ref="A85:A86"/>
    <mergeCell ref="A87:A90"/>
    <mergeCell ref="C87:C93"/>
    <mergeCell ref="A92:A96"/>
    <mergeCell ref="C95:C98"/>
    <mergeCell ref="A97:A100"/>
  </mergeCells>
  <printOptions horizontalCentered="1" verticalCentered="1"/>
  <pageMargins left="0" right="0" top="0.19685039370078741" bottom="0.19685039370078741" header="0" footer="0"/>
  <pageSetup paperSize="9" fitToWidth="0" fitToHeight="2" orientation="portrait" horizontalDpi="300" verticalDpi="300" r:id="rId1"/>
  <rowBreaks count="1" manualBreakCount="1">
    <brk id="110" max="16383" man="1"/>
  </rowBreaks>
  <drawing r:id="rId2"/>
</worksheet>
</file>

<file path=xl/worksheets/sheet6.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topLeftCell="A47" zoomScale="115" zoomScaleNormal="115" workbookViewId="0">
      <selection activeCell="H70" sqref="H70"/>
    </sheetView>
  </sheetViews>
  <sheetFormatPr baseColWidth="10" defaultColWidth="0" defaultRowHeight="14.4"/>
  <cols>
    <col min="1" max="1" width="2.44140625" style="48" customWidth="1"/>
    <col min="2" max="2" width="2.77734375" style="48" customWidth="1"/>
    <col min="3" max="3" width="12" style="48" customWidth="1"/>
    <col min="4" max="4" width="45.77734375" style="48" customWidth="1"/>
    <col min="5" max="5" width="14" style="48" customWidth="1"/>
    <col min="6" max="6" width="13.21875" style="48" customWidth="1"/>
    <col min="7" max="7" width="13.5546875" style="48" customWidth="1"/>
    <col min="8" max="8" width="15.77734375" style="48" customWidth="1"/>
    <col min="9" max="9" width="2.44140625" style="48" customWidth="1"/>
    <col min="10" max="10" width="3.21875" style="48" customWidth="1"/>
    <col min="11" max="16384" width="11.44140625" style="48" hidden="1"/>
  </cols>
  <sheetData>
    <row r="1" spans="1:21" s="46" customFormat="1">
      <c r="A1" s="48"/>
      <c r="B1" s="111"/>
      <c r="C1" s="111"/>
      <c r="D1" s="111"/>
      <c r="E1" s="111"/>
      <c r="F1" s="111"/>
      <c r="G1" s="111"/>
      <c r="H1" s="111"/>
      <c r="I1" s="48"/>
      <c r="J1" s="48"/>
      <c r="K1" s="48"/>
      <c r="L1" s="48"/>
      <c r="M1" s="48"/>
      <c r="N1" s="48"/>
      <c r="O1" s="48"/>
      <c r="P1" s="48"/>
      <c r="Q1" s="48"/>
      <c r="R1" s="48"/>
      <c r="S1" s="48"/>
      <c r="T1" s="48"/>
      <c r="U1" s="48"/>
    </row>
    <row r="2" spans="1:21" s="46" customFormat="1" ht="18" thickBot="1">
      <c r="A2" s="48"/>
      <c r="B2" s="111"/>
      <c r="C2" s="111"/>
      <c r="D2" s="591"/>
      <c r="E2" s="591"/>
      <c r="F2" s="591"/>
      <c r="G2" s="111"/>
      <c r="H2" s="111"/>
      <c r="I2" s="48"/>
      <c r="J2" s="48"/>
      <c r="K2" s="48"/>
      <c r="L2" s="48"/>
      <c r="M2" s="48"/>
      <c r="N2" s="48"/>
      <c r="O2" s="48"/>
      <c r="P2" s="48"/>
      <c r="Q2" s="48"/>
      <c r="R2" s="48"/>
      <c r="S2" s="48"/>
      <c r="T2" s="48"/>
      <c r="U2" s="48"/>
    </row>
    <row r="3" spans="1:21" s="46" customFormat="1" ht="33" customHeight="1" thickTop="1">
      <c r="A3" s="48"/>
      <c r="B3" s="205"/>
      <c r="C3" s="206"/>
      <c r="D3" s="207"/>
      <c r="E3" s="208"/>
      <c r="F3" s="208"/>
      <c r="G3" s="208"/>
      <c r="H3" s="208"/>
      <c r="I3" s="209"/>
      <c r="J3" s="48"/>
      <c r="K3" s="48"/>
      <c r="L3" s="48"/>
      <c r="M3" s="48"/>
      <c r="N3" s="48"/>
      <c r="O3" s="48"/>
      <c r="P3" s="48"/>
      <c r="Q3" s="48"/>
      <c r="R3" s="48"/>
      <c r="S3" s="48"/>
      <c r="T3" s="48"/>
      <c r="U3" s="48"/>
    </row>
    <row r="4" spans="1:21" s="46" customFormat="1" ht="54" customHeight="1">
      <c r="A4" s="48"/>
      <c r="B4" s="210"/>
      <c r="C4" s="211"/>
      <c r="D4" s="558" t="s">
        <v>96</v>
      </c>
      <c r="E4" s="558"/>
      <c r="F4" s="592" t="s">
        <v>53</v>
      </c>
      <c r="G4" s="592"/>
      <c r="H4" s="592"/>
      <c r="I4" s="212"/>
      <c r="J4" s="72"/>
      <c r="K4" s="48"/>
      <c r="L4" s="48"/>
      <c r="M4" s="48"/>
      <c r="N4" s="48"/>
      <c r="O4" s="48"/>
      <c r="P4" s="48"/>
      <c r="Q4" s="48"/>
      <c r="R4" s="48"/>
      <c r="S4" s="48"/>
      <c r="T4" s="48"/>
      <c r="U4" s="48"/>
    </row>
    <row r="5" spans="1:21" s="46" customFormat="1" ht="6.75" customHeight="1">
      <c r="A5" s="48"/>
      <c r="B5" s="210"/>
      <c r="C5" s="213"/>
      <c r="D5" s="214"/>
      <c r="E5" s="73"/>
      <c r="F5" s="215"/>
      <c r="G5" s="216">
        <v>1</v>
      </c>
      <c r="H5" s="216"/>
      <c r="I5" s="217"/>
      <c r="J5" s="218"/>
      <c r="K5" s="48"/>
      <c r="L5" s="48"/>
      <c r="M5" s="48"/>
      <c r="N5" s="48"/>
      <c r="O5" s="48"/>
      <c r="P5" s="48"/>
      <c r="Q5" s="48"/>
      <c r="R5" s="48"/>
      <c r="S5" s="48"/>
      <c r="T5" s="48"/>
      <c r="U5" s="48"/>
    </row>
    <row r="6" spans="1:21" s="46" customFormat="1" ht="22.5" customHeight="1">
      <c r="A6" s="48"/>
      <c r="B6" s="174"/>
      <c r="C6" s="219" t="s">
        <v>97</v>
      </c>
      <c r="D6" s="316" t="str">
        <f>DOSSIER!I4</f>
        <v>F00102</v>
      </c>
      <c r="E6" s="111"/>
      <c r="F6" s="219" t="s">
        <v>55</v>
      </c>
      <c r="G6" s="220">
        <f>FEMME!D29</f>
        <v>0</v>
      </c>
      <c r="H6" s="111"/>
      <c r="I6" s="221"/>
      <c r="J6" s="72"/>
      <c r="K6" s="48"/>
      <c r="L6" s="48"/>
      <c r="M6" s="48"/>
      <c r="N6" s="48"/>
      <c r="O6" s="48"/>
      <c r="P6" s="48"/>
      <c r="Q6" s="48"/>
      <c r="R6" s="48"/>
      <c r="S6" s="48"/>
      <c r="T6" s="48"/>
      <c r="U6" s="48"/>
    </row>
    <row r="7" spans="1:21" s="46" customFormat="1" ht="15" thickBot="1">
      <c r="A7" s="48"/>
      <c r="B7" s="174"/>
      <c r="C7" s="111"/>
      <c r="D7" s="111"/>
      <c r="E7" s="111"/>
      <c r="F7" s="111"/>
      <c r="G7" s="111"/>
      <c r="H7" s="111"/>
      <c r="I7" s="222"/>
      <c r="J7" s="48"/>
      <c r="K7" s="48"/>
      <c r="L7" s="48"/>
      <c r="M7" s="48"/>
      <c r="N7" s="48"/>
      <c r="O7" s="48"/>
      <c r="P7" s="48" t="s">
        <v>56</v>
      </c>
      <c r="Q7" s="48" t="s">
        <v>56</v>
      </c>
      <c r="R7" s="48" t="s">
        <v>57</v>
      </c>
      <c r="S7" s="48"/>
      <c r="T7" s="48"/>
      <c r="U7" s="48"/>
    </row>
    <row r="8" spans="1:21" s="46" customFormat="1" ht="9" customHeight="1" thickTop="1">
      <c r="A8" s="48"/>
      <c r="B8" s="174"/>
      <c r="C8" s="223" t="s">
        <v>58</v>
      </c>
      <c r="D8" s="224"/>
      <c r="E8" s="225"/>
      <c r="F8" s="226"/>
      <c r="G8" s="227"/>
      <c r="H8" s="228"/>
      <c r="I8" s="222"/>
      <c r="J8" s="48"/>
      <c r="K8" s="48"/>
      <c r="L8" s="84">
        <v>0</v>
      </c>
      <c r="M8" s="48"/>
      <c r="N8" s="48"/>
      <c r="O8" s="48"/>
      <c r="P8" s="48"/>
      <c r="Q8" s="85"/>
      <c r="R8" s="48"/>
      <c r="S8" s="48"/>
      <c r="T8" s="48"/>
      <c r="U8" s="48"/>
    </row>
    <row r="9" spans="1:21" s="46" customFormat="1" ht="15.6">
      <c r="A9" s="48"/>
      <c r="B9" s="174"/>
      <c r="C9" s="229" t="s">
        <v>254</v>
      </c>
      <c r="D9" s="87"/>
      <c r="E9" s="88" t="s">
        <v>59</v>
      </c>
      <c r="F9" s="89">
        <f>FEMME!E12</f>
        <v>0</v>
      </c>
      <c r="G9" s="90"/>
      <c r="H9" s="230"/>
      <c r="I9" s="222"/>
      <c r="J9" s="48"/>
      <c r="K9" s="48"/>
      <c r="L9" s="91">
        <v>5.5E-2</v>
      </c>
      <c r="M9" s="48"/>
      <c r="N9" s="48"/>
      <c r="O9" s="48"/>
      <c r="P9" s="48"/>
      <c r="Q9" s="48"/>
      <c r="R9" s="92">
        <v>43358</v>
      </c>
      <c r="S9" s="48"/>
      <c r="T9" s="48"/>
      <c r="U9" s="48"/>
    </row>
    <row r="10" spans="1:21" s="46" customFormat="1">
      <c r="A10" s="48"/>
      <c r="B10" s="174"/>
      <c r="C10" s="231" t="s">
        <v>60</v>
      </c>
      <c r="D10" s="94"/>
      <c r="E10" s="88"/>
      <c r="F10" s="275"/>
      <c r="G10" s="275"/>
      <c r="H10" s="276"/>
      <c r="I10" s="222"/>
      <c r="J10" s="48"/>
      <c r="K10" s="48"/>
      <c r="L10" s="95">
        <v>0.1</v>
      </c>
      <c r="M10" s="48"/>
      <c r="N10" s="48"/>
      <c r="O10" s="48"/>
      <c r="P10" s="48"/>
      <c r="Q10" s="48"/>
      <c r="R10" s="92">
        <v>43358</v>
      </c>
      <c r="S10" s="48"/>
      <c r="T10" s="48"/>
      <c r="U10" s="48"/>
    </row>
    <row r="11" spans="1:21" s="46" customFormat="1">
      <c r="A11" s="48"/>
      <c r="B11" s="174"/>
      <c r="C11" s="232" t="s">
        <v>62</v>
      </c>
      <c r="D11" s="97"/>
      <c r="E11" s="88" t="s">
        <v>61</v>
      </c>
      <c r="F11" s="519">
        <f>ACCOMPTE!F10</f>
        <v>0</v>
      </c>
      <c r="G11" s="519"/>
      <c r="H11" s="520"/>
      <c r="I11" s="222"/>
      <c r="J11" s="48"/>
      <c r="K11" s="48"/>
      <c r="L11" s="95">
        <v>0.2</v>
      </c>
      <c r="M11" s="48"/>
      <c r="N11" s="48"/>
      <c r="O11" s="48"/>
      <c r="P11" s="48"/>
      <c r="Q11" s="48"/>
      <c r="R11" s="48" t="s">
        <v>63</v>
      </c>
      <c r="S11" s="48"/>
      <c r="T11" s="48"/>
      <c r="U11" s="48"/>
    </row>
    <row r="12" spans="1:21" s="46" customFormat="1">
      <c r="A12" s="48"/>
      <c r="B12" s="174"/>
      <c r="C12" s="232">
        <v>67450</v>
      </c>
      <c r="D12" s="98" t="s">
        <v>64</v>
      </c>
      <c r="E12" s="99"/>
      <c r="F12" s="100" t="s">
        <v>100</v>
      </c>
      <c r="G12" s="521">
        <f>ACCOMPTE!G11</f>
        <v>0</v>
      </c>
      <c r="H12" s="522"/>
      <c r="I12" s="222"/>
      <c r="J12" s="48"/>
      <c r="K12" s="48"/>
      <c r="L12" s="48"/>
      <c r="M12" s="48"/>
      <c r="N12" s="48"/>
      <c r="O12" s="48"/>
      <c r="P12" s="48" t="s">
        <v>65</v>
      </c>
      <c r="Q12" s="48" t="s">
        <v>66</v>
      </c>
      <c r="R12" s="48"/>
      <c r="S12" s="48"/>
      <c r="T12" s="48"/>
      <c r="U12" s="48"/>
    </row>
    <row r="13" spans="1:21" s="46" customFormat="1">
      <c r="A13" s="48"/>
      <c r="B13" s="174"/>
      <c r="C13" s="232" t="s">
        <v>67</v>
      </c>
      <c r="D13" s="87" t="s">
        <v>68</v>
      </c>
      <c r="E13" s="88"/>
      <c r="F13" s="101" t="s">
        <v>101</v>
      </c>
      <c r="G13" s="523">
        <f>ACCOMPTE!G12</f>
        <v>0</v>
      </c>
      <c r="H13" s="524"/>
      <c r="I13" s="222"/>
      <c r="J13" s="48"/>
      <c r="K13" s="48"/>
      <c r="L13" s="48"/>
      <c r="M13" s="48"/>
      <c r="N13" s="48"/>
      <c r="O13" s="48"/>
      <c r="P13" s="84">
        <v>0</v>
      </c>
      <c r="Q13" s="84">
        <v>0.25</v>
      </c>
      <c r="R13" s="48"/>
      <c r="S13" s="48"/>
      <c r="T13" s="48"/>
      <c r="U13" s="48"/>
    </row>
    <row r="14" spans="1:21" s="46" customFormat="1">
      <c r="A14" s="48"/>
      <c r="B14" s="174"/>
      <c r="C14" s="232" t="s">
        <v>70</v>
      </c>
      <c r="D14" s="102" t="s">
        <v>71</v>
      </c>
      <c r="E14" s="88"/>
      <c r="F14" s="100" t="s">
        <v>2</v>
      </c>
      <c r="G14" s="521">
        <f>ACCOMPTE!G13</f>
        <v>0</v>
      </c>
      <c r="H14" s="522"/>
      <c r="I14" s="222"/>
      <c r="J14" s="48"/>
      <c r="K14" s="48"/>
      <c r="L14" s="48"/>
      <c r="M14" s="48"/>
      <c r="N14" s="48"/>
      <c r="O14" s="48"/>
      <c r="P14" s="48">
        <f>VLOOKUP(P12,'[1]BASE PRODUITS'!A6:E691,3,0)</f>
        <v>200</v>
      </c>
      <c r="Q14" s="48">
        <f>VLOOKUP(Q12,'[1]BASE PRODUITS'!A6:E691,3,0)</f>
        <v>250</v>
      </c>
      <c r="R14" s="48"/>
      <c r="S14" s="48"/>
      <c r="T14" s="48"/>
      <c r="U14" s="48"/>
    </row>
    <row r="15" spans="1:21" s="46" customFormat="1">
      <c r="A15" s="48"/>
      <c r="B15" s="174"/>
      <c r="C15" s="232" t="s">
        <v>72</v>
      </c>
      <c r="D15" s="102" t="s">
        <v>262</v>
      </c>
      <c r="E15" s="88"/>
      <c r="F15" s="101" t="s">
        <v>69</v>
      </c>
      <c r="G15" s="523">
        <f>ACCOMPTE!G14</f>
        <v>0</v>
      </c>
      <c r="H15" s="524"/>
      <c r="I15" s="222"/>
      <c r="J15" s="48"/>
      <c r="K15" s="48"/>
      <c r="L15" s="48"/>
      <c r="M15" s="48"/>
      <c r="N15" s="48"/>
      <c r="O15" s="48"/>
      <c r="P15" s="103" t="s">
        <v>16</v>
      </c>
      <c r="Q15" s="48" t="s">
        <v>73</v>
      </c>
      <c r="R15" s="48"/>
      <c r="S15" s="48"/>
      <c r="T15" s="48"/>
      <c r="U15" s="48"/>
    </row>
    <row r="16" spans="1:21" s="46" customFormat="1" ht="15" thickBot="1">
      <c r="A16" s="48"/>
      <c r="B16" s="174"/>
      <c r="C16" s="233" t="s">
        <v>74</v>
      </c>
      <c r="D16" s="234">
        <v>83856740200014</v>
      </c>
      <c r="E16" s="235"/>
      <c r="F16" s="236"/>
      <c r="G16" s="237" t="s">
        <v>75</v>
      </c>
      <c r="H16" s="315" t="str">
        <f>DOSSIER!I3</f>
        <v>C89</v>
      </c>
      <c r="I16" s="222"/>
      <c r="J16" s="48"/>
      <c r="K16" s="48"/>
      <c r="L16" s="48"/>
      <c r="M16" s="48"/>
      <c r="N16" s="48"/>
      <c r="O16" s="48"/>
      <c r="P16" s="48"/>
      <c r="Q16" s="48"/>
      <c r="R16" s="48"/>
      <c r="S16" s="48"/>
      <c r="T16" s="48"/>
      <c r="U16" s="48"/>
    </row>
    <row r="17" spans="1:16" ht="9" customHeight="1" thickTop="1">
      <c r="B17" s="174"/>
      <c r="C17" s="238"/>
      <c r="D17" s="111"/>
      <c r="E17" s="111"/>
      <c r="F17" s="111"/>
      <c r="G17" s="239"/>
      <c r="H17" s="111"/>
      <c r="I17" s="222"/>
      <c r="P17" s="92">
        <v>43386</v>
      </c>
    </row>
    <row r="18" spans="1:16" ht="6.75" customHeight="1">
      <c r="B18" s="174"/>
      <c r="C18" s="111"/>
      <c r="D18" s="111"/>
      <c r="E18" s="111"/>
      <c r="F18" s="111"/>
      <c r="G18" s="111"/>
      <c r="H18" s="111"/>
      <c r="I18" s="222"/>
    </row>
    <row r="19" spans="1:16">
      <c r="B19" s="174"/>
      <c r="C19" s="112"/>
      <c r="D19" s="111"/>
      <c r="E19" s="113"/>
      <c r="F19" s="111"/>
      <c r="G19" s="111"/>
      <c r="H19" s="111"/>
      <c r="I19" s="222"/>
    </row>
    <row r="20" spans="1:16" ht="21" customHeight="1">
      <c r="B20" s="174"/>
      <c r="C20" s="240" t="s">
        <v>76</v>
      </c>
      <c r="D20" s="241" t="s">
        <v>77</v>
      </c>
      <c r="E20" s="117" t="s">
        <v>78</v>
      </c>
      <c r="F20" s="117" t="s">
        <v>79</v>
      </c>
      <c r="G20" s="117" t="s">
        <v>80</v>
      </c>
      <c r="H20" s="117" t="s">
        <v>81</v>
      </c>
      <c r="I20" s="222"/>
      <c r="K20" s="48" t="s">
        <v>82</v>
      </c>
      <c r="L20" s="48" t="s">
        <v>83</v>
      </c>
    </row>
    <row r="21" spans="1:16" ht="6.75" customHeight="1">
      <c r="B21" s="174"/>
      <c r="C21" s="242"/>
      <c r="D21" s="243"/>
      <c r="E21" s="244"/>
      <c r="F21" s="245"/>
      <c r="G21" s="245"/>
      <c r="H21" s="246"/>
      <c r="I21" s="222"/>
    </row>
    <row r="22" spans="1:16" ht="18" customHeight="1">
      <c r="A22" s="122">
        <v>5</v>
      </c>
      <c r="B22" s="174"/>
      <c r="C22" s="247"/>
      <c r="D22" s="248"/>
      <c r="E22" s="249"/>
      <c r="F22" s="250"/>
      <c r="G22" s="251"/>
      <c r="H22" s="252"/>
      <c r="I22" s="222"/>
      <c r="K22" s="91" t="e">
        <f>#REF!</f>
        <v>#REF!</v>
      </c>
      <c r="L22" s="129">
        <f>IF(ISERROR(H22*#REF!),0,H22*#REF!)</f>
        <v>0</v>
      </c>
    </row>
    <row r="23" spans="1:16" ht="18" customHeight="1">
      <c r="A23" s="122"/>
      <c r="B23" s="174"/>
      <c r="C23" s="582" t="s">
        <v>110</v>
      </c>
      <c r="D23" s="253" t="str">
        <f>VLOOKUP(C23,'BASE PRODUITS'!A8:B45,2,0)</f>
        <v>SEANCE GROSSESSE  PACKAGE 1 PETIT PRIX</v>
      </c>
      <c r="E23" s="585">
        <v>200</v>
      </c>
      <c r="F23" s="587">
        <v>1</v>
      </c>
      <c r="G23" s="589">
        <v>0</v>
      </c>
      <c r="H23" s="593">
        <v>200</v>
      </c>
      <c r="I23" s="222"/>
      <c r="K23" s="91" t="e">
        <f>#REF!</f>
        <v>#REF!</v>
      </c>
      <c r="L23" s="129">
        <f>IF(ISERROR(H23*#REF!),0,H23*#REF!)</f>
        <v>0</v>
      </c>
    </row>
    <row r="24" spans="1:16" ht="18" customHeight="1">
      <c r="A24" s="122"/>
      <c r="B24" s="174"/>
      <c r="C24" s="583"/>
      <c r="D24" s="533" t="str">
        <f>VLOOKUP(C23,'BASE PRODUITS'!A7:D44,4,0)</f>
        <v>1H</v>
      </c>
      <c r="E24" s="553"/>
      <c r="F24" s="556"/>
      <c r="G24" s="528"/>
      <c r="H24" s="594"/>
      <c r="I24" s="222"/>
      <c r="K24" s="91" t="e">
        <f>#REF!</f>
        <v>#REF!</v>
      </c>
      <c r="L24" s="129">
        <f>IF(ISERROR(H24*#REF!),0,H24*#REF!)</f>
        <v>0</v>
      </c>
    </row>
    <row r="25" spans="1:16" ht="18" customHeight="1">
      <c r="A25" s="122"/>
      <c r="B25" s="174"/>
      <c r="C25" s="584"/>
      <c r="D25" s="597"/>
      <c r="E25" s="586"/>
      <c r="F25" s="588"/>
      <c r="G25" s="590"/>
      <c r="H25" s="595"/>
      <c r="I25" s="222"/>
      <c r="K25" s="91" t="e">
        <f>#REF!</f>
        <v>#REF!</v>
      </c>
      <c r="L25" s="129">
        <f>IF(ISERROR(H25*#REF!),0,H25*#REF!)</f>
        <v>0</v>
      </c>
    </row>
    <row r="26" spans="1:16" ht="18" customHeight="1">
      <c r="A26" s="122"/>
      <c r="B26" s="174"/>
      <c r="C26" s="598" t="s">
        <v>84</v>
      </c>
      <c r="D26" s="601" t="e">
        <f>VLOOKUP(C26,'BASE PRODUITS'!A11:B48,2,0)</f>
        <v>#N/A</v>
      </c>
      <c r="E26" s="604">
        <v>-50</v>
      </c>
      <c r="F26" s="606">
        <v>1</v>
      </c>
      <c r="G26" s="608">
        <v>0</v>
      </c>
      <c r="H26" s="579">
        <v>-50</v>
      </c>
      <c r="I26" s="222"/>
      <c r="K26" s="91" t="e">
        <f>#REF!</f>
        <v>#REF!</v>
      </c>
      <c r="L26" s="129">
        <f>IF(ISERROR(H26*#REF!),0,H26*#REF!)</f>
        <v>0</v>
      </c>
    </row>
    <row r="27" spans="1:16" ht="18" customHeight="1">
      <c r="A27" s="122"/>
      <c r="B27" s="174"/>
      <c r="C27" s="599"/>
      <c r="D27" s="602" t="e">
        <f>VLOOKUP(C27,'BASE PRODUITS'!A12:B49,2,0)</f>
        <v>#N/A</v>
      </c>
      <c r="E27" s="547"/>
      <c r="F27" s="577"/>
      <c r="G27" s="578"/>
      <c r="H27" s="580"/>
      <c r="I27" s="222"/>
      <c r="K27" s="91" t="e">
        <f>#REF!</f>
        <v>#REF!</v>
      </c>
      <c r="L27" s="129">
        <f>IF(ISERROR(H27*#REF!),0,H27*#REF!)</f>
        <v>0</v>
      </c>
    </row>
    <row r="28" spans="1:16" ht="18" customHeight="1">
      <c r="A28" s="122"/>
      <c r="B28" s="174"/>
      <c r="C28" s="600"/>
      <c r="D28" s="603" t="e">
        <f>VLOOKUP(C28,'BASE PRODUITS'!A13:B50,2,0)</f>
        <v>#N/A</v>
      </c>
      <c r="E28" s="605"/>
      <c r="F28" s="607"/>
      <c r="G28" s="609"/>
      <c r="H28" s="581"/>
      <c r="I28" s="222"/>
      <c r="K28" s="91" t="e">
        <f>#REF!</f>
        <v>#REF!</v>
      </c>
      <c r="L28" s="129">
        <f>IF(ISERROR(H28*#REF!),0,H28*#REF!)</f>
        <v>0</v>
      </c>
    </row>
    <row r="29" spans="1:16" ht="18" customHeight="1">
      <c r="A29" s="122"/>
      <c r="B29" s="174"/>
      <c r="C29" s="582" t="s">
        <v>98</v>
      </c>
      <c r="D29" s="253" t="str">
        <f>VLOOKUP(C29,'BASE PRODUITS'!A14:B52,2,0)</f>
        <v>AJOUT COLLECTION MINI NOEL PLAISIR</v>
      </c>
      <c r="E29" s="585">
        <v>20</v>
      </c>
      <c r="F29" s="587">
        <v>1</v>
      </c>
      <c r="G29" s="589">
        <v>1</v>
      </c>
      <c r="H29" s="593">
        <v>0</v>
      </c>
      <c r="I29" s="222"/>
      <c r="K29" s="91" t="e">
        <f>#REF!</f>
        <v>#REF!</v>
      </c>
      <c r="L29" s="129">
        <f>IF(ISERROR(H29*#REF!),0,H29*#REF!)</f>
        <v>0</v>
      </c>
    </row>
    <row r="30" spans="1:16" ht="18" customHeight="1">
      <c r="A30" s="122"/>
      <c r="B30" s="174"/>
      <c r="C30" s="583"/>
      <c r="D30" s="533">
        <f>VLOOKUP(C29,'BASE PRODUITS'!A14:D55,4,0)</f>
        <v>0</v>
      </c>
      <c r="E30" s="553"/>
      <c r="F30" s="556"/>
      <c r="G30" s="528"/>
      <c r="H30" s="594"/>
      <c r="I30" s="222"/>
      <c r="K30" s="91" t="e">
        <f>#REF!</f>
        <v>#REF!</v>
      </c>
      <c r="L30" s="129">
        <f>IF(ISERROR(H30*#REF!),0,H30*#REF!)</f>
        <v>0</v>
      </c>
    </row>
    <row r="31" spans="1:16" ht="18" customHeight="1">
      <c r="A31" s="122"/>
      <c r="B31" s="174"/>
      <c r="C31" s="584"/>
      <c r="D31" s="597"/>
      <c r="E31" s="586"/>
      <c r="F31" s="588"/>
      <c r="G31" s="590"/>
      <c r="H31" s="595"/>
      <c r="I31" s="222"/>
      <c r="K31" s="91" t="e">
        <f>#REF!</f>
        <v>#REF!</v>
      </c>
      <c r="L31" s="129">
        <f>IF(ISERROR(H31*#REF!),0,H31*#REF!)</f>
        <v>0</v>
      </c>
    </row>
    <row r="32" spans="1:16" ht="18" customHeight="1">
      <c r="A32" s="122"/>
      <c r="B32" s="174"/>
      <c r="C32" s="575"/>
      <c r="D32" s="576"/>
      <c r="E32" s="547"/>
      <c r="F32" s="577"/>
      <c r="G32" s="578"/>
      <c r="H32" s="580"/>
      <c r="I32" s="222"/>
      <c r="K32" s="91" t="e">
        <f>#REF!</f>
        <v>#REF!</v>
      </c>
      <c r="L32" s="129">
        <f>IF(ISERROR(H32*#REF!),0,H32*#REF!)</f>
        <v>0</v>
      </c>
    </row>
    <row r="33" spans="1:12" ht="18" customHeight="1">
      <c r="A33" s="122"/>
      <c r="B33" s="174"/>
      <c r="C33" s="575"/>
      <c r="D33" s="544"/>
      <c r="E33" s="547"/>
      <c r="F33" s="577"/>
      <c r="G33" s="578"/>
      <c r="H33" s="580"/>
      <c r="I33" s="222"/>
      <c r="K33" s="91" t="e">
        <f>#REF!</f>
        <v>#REF!</v>
      </c>
      <c r="L33" s="129">
        <f>IF(ISERROR(H33*#REF!),0,H33*#REF!)</f>
        <v>0</v>
      </c>
    </row>
    <row r="34" spans="1:12" ht="18" customHeight="1">
      <c r="A34" s="122"/>
      <c r="B34" s="174"/>
      <c r="C34" s="575"/>
      <c r="D34" s="544"/>
      <c r="E34" s="547"/>
      <c r="F34" s="577"/>
      <c r="G34" s="578"/>
      <c r="H34" s="580"/>
      <c r="I34" s="222"/>
      <c r="K34" s="91" t="e">
        <f>#REF!</f>
        <v>#REF!</v>
      </c>
      <c r="L34" s="129">
        <f>IF(ISERROR(H34*#REF!),0,H34*#REF!)</f>
        <v>0</v>
      </c>
    </row>
    <row r="35" spans="1:12" ht="18" customHeight="1">
      <c r="A35" s="122"/>
      <c r="B35" s="174"/>
      <c r="C35" s="254" t="s">
        <v>58</v>
      </c>
      <c r="D35" s="255"/>
      <c r="E35" s="156" t="s">
        <v>58</v>
      </c>
      <c r="F35" s="157" t="s">
        <v>58</v>
      </c>
      <c r="G35" s="134" t="s">
        <v>58</v>
      </c>
      <c r="H35" s="256" t="str">
        <f>IF(ISERROR(E35*F35),"",(E35*F35)-G35*E35*F35)</f>
        <v/>
      </c>
      <c r="I35" s="222"/>
      <c r="K35" s="91" t="e">
        <f>#REF!</f>
        <v>#REF!</v>
      </c>
      <c r="L35" s="129">
        <f>IF(ISERROR(H35*#REF!),0,H35*#REF!)</f>
        <v>0</v>
      </c>
    </row>
    <row r="36" spans="1:12" ht="18" customHeight="1">
      <c r="A36" s="122"/>
      <c r="B36" s="174"/>
      <c r="C36" s="254" t="s">
        <v>58</v>
      </c>
      <c r="D36" s="155"/>
      <c r="E36" s="156" t="s">
        <v>58</v>
      </c>
      <c r="F36" s="157" t="s">
        <v>58</v>
      </c>
      <c r="G36" s="134" t="s">
        <v>58</v>
      </c>
      <c r="H36" s="256" t="str">
        <f>IF(ISERROR(E36*F36),"",(E36*F36)-G36*E36*F36)</f>
        <v/>
      </c>
      <c r="I36" s="222"/>
      <c r="K36" s="91" t="e">
        <f>#REF!</f>
        <v>#REF!</v>
      </c>
      <c r="L36" s="129">
        <f>IF(ISERROR(H36*#REF!),0,H36*#REF!)</f>
        <v>0</v>
      </c>
    </row>
    <row r="37" spans="1:12" ht="18" customHeight="1">
      <c r="A37" s="122"/>
      <c r="B37" s="174"/>
      <c r="C37" s="257" t="s">
        <v>58</v>
      </c>
      <c r="D37" s="258"/>
      <c r="E37" s="259" t="s">
        <v>58</v>
      </c>
      <c r="F37" s="260" t="s">
        <v>58</v>
      </c>
      <c r="G37" s="261" t="s">
        <v>58</v>
      </c>
      <c r="H37" s="262" t="str">
        <f>IF(ISERROR(E37*F37),"",(E37*F37)-G37*E37*F37)</f>
        <v/>
      </c>
      <c r="I37" s="222"/>
      <c r="K37" s="91" t="e">
        <f>#REF!</f>
        <v>#REF!</v>
      </c>
      <c r="L37" s="129">
        <f>IF(ISERROR(H37*#REF!),0,H37*#REF!)</f>
        <v>0</v>
      </c>
    </row>
    <row r="38" spans="1:12" ht="18" customHeight="1">
      <c r="A38" s="122"/>
      <c r="B38" s="174"/>
      <c r="C38" s="164" t="s">
        <v>58</v>
      </c>
      <c r="D38" s="165" t="s">
        <v>58</v>
      </c>
      <c r="E38" s="166" t="s">
        <v>58</v>
      </c>
      <c r="F38" s="167" t="s">
        <v>58</v>
      </c>
      <c r="G38" s="168" t="s">
        <v>58</v>
      </c>
      <c r="H38" s="169" t="str">
        <f>IF(ISERROR(E38*F38),"",(E38*F38)-G38*E38*F38)</f>
        <v/>
      </c>
      <c r="I38" s="222"/>
      <c r="K38" s="91" t="e">
        <f>#REF!</f>
        <v>#REF!</v>
      </c>
      <c r="L38" s="129">
        <f>IF(ISERROR(H38*#REF!),0,H38*#REF!)</f>
        <v>0</v>
      </c>
    </row>
    <row r="39" spans="1:12" ht="18" customHeight="1">
      <c r="A39" s="122"/>
      <c r="B39" s="174"/>
      <c r="C39" s="164" t="s">
        <v>58</v>
      </c>
      <c r="D39" s="165" t="s">
        <v>58</v>
      </c>
      <c r="E39" s="166" t="s">
        <v>58</v>
      </c>
      <c r="F39" s="167" t="s">
        <v>58</v>
      </c>
      <c r="G39" s="168" t="s">
        <v>58</v>
      </c>
      <c r="H39" s="169" t="str">
        <f>IF(ISERROR(E39*F39),"",(E39*F39)-G39*E39*F39)</f>
        <v/>
      </c>
      <c r="I39" s="222"/>
      <c r="K39" s="91" t="e">
        <f>#REF!</f>
        <v>#REF!</v>
      </c>
      <c r="L39" s="129">
        <f>IF(ISERROR(H39*#REF!),0,H39*#REF!)</f>
        <v>0</v>
      </c>
    </row>
    <row r="40" spans="1:12" ht="18" customHeight="1">
      <c r="A40" s="122"/>
      <c r="B40" s="174"/>
      <c r="C40" s="170" t="s">
        <v>85</v>
      </c>
      <c r="D40" s="171">
        <f>G6</f>
        <v>0</v>
      </c>
      <c r="E40" s="166" t="s">
        <v>58</v>
      </c>
      <c r="F40" s="263" t="s">
        <v>99</v>
      </c>
      <c r="G40" s="264" t="s">
        <v>86</v>
      </c>
      <c r="H40" s="265">
        <f>SUM(H22:H37)</f>
        <v>150</v>
      </c>
      <c r="I40" s="222"/>
      <c r="K40" s="91" t="e">
        <f>#REF!</f>
        <v>#REF!</v>
      </c>
      <c r="L40" s="129">
        <f>IF(ISERROR(#REF!*#REF!),0,#REF!*#REF!)</f>
        <v>0</v>
      </c>
    </row>
    <row r="41" spans="1:12" ht="18" customHeight="1" thickBot="1">
      <c r="A41" s="122"/>
      <c r="B41" s="174"/>
      <c r="C41" s="170"/>
      <c r="D41" s="175"/>
      <c r="E41" s="166" t="s">
        <v>58</v>
      </c>
      <c r="F41" s="111"/>
      <c r="G41" s="266"/>
      <c r="H41" s="267"/>
      <c r="I41" s="222"/>
      <c r="K41" s="91" t="e">
        <f>#REF!</f>
        <v>#REF!</v>
      </c>
      <c r="L41" s="129">
        <f>IF(ISERROR(#REF!*#REF!),0,#REF!*#REF!)</f>
        <v>0</v>
      </c>
    </row>
    <row r="42" spans="1:12" ht="18" customHeight="1" thickTop="1" thickBot="1">
      <c r="A42" s="122"/>
      <c r="B42" s="174"/>
      <c r="C42" s="170" t="s">
        <v>87</v>
      </c>
      <c r="D42" s="165" t="str">
        <f>FEMME!H31</f>
        <v>CHEQUE/VIREMENT/PAYPAL/ESPECES</v>
      </c>
      <c r="E42" s="166" t="s">
        <v>58</v>
      </c>
      <c r="F42" s="178" t="s">
        <v>89</v>
      </c>
      <c r="G42" s="179"/>
      <c r="H42" s="268">
        <f>H40</f>
        <v>150</v>
      </c>
      <c r="I42" s="222"/>
      <c r="K42" s="91" t="e">
        <f>#REF!</f>
        <v>#REF!</v>
      </c>
      <c r="L42" s="129">
        <f>IF(ISERROR(#REF!*#REF!),0,#REF!*#REF!)</f>
        <v>0</v>
      </c>
    </row>
    <row r="43" spans="1:12" ht="18" customHeight="1" thickTop="1">
      <c r="A43" s="122"/>
      <c r="B43" s="174"/>
      <c r="C43" s="181" t="s">
        <v>90</v>
      </c>
      <c r="D43" s="182"/>
      <c r="E43" s="166" t="s">
        <v>58</v>
      </c>
      <c r="F43" s="167" t="s">
        <v>58</v>
      </c>
      <c r="G43" s="168" t="s">
        <v>58</v>
      </c>
      <c r="H43" s="169" t="str">
        <f>IF(ISERROR(E43*F43),"",(E43*F43)-G43*E43*F43)</f>
        <v/>
      </c>
      <c r="I43" s="222"/>
      <c r="J43" s="111"/>
      <c r="K43" s="91" t="e">
        <f>#REF!</f>
        <v>#REF!</v>
      </c>
      <c r="L43" s="129">
        <f>IF(ISERROR(#REF!*#REF!),0,#REF!*#REF!)</f>
        <v>0</v>
      </c>
    </row>
    <row r="44" spans="1:12" ht="18" customHeight="1">
      <c r="A44" s="122"/>
      <c r="B44" s="174"/>
      <c r="C44" s="164" t="s">
        <v>58</v>
      </c>
      <c r="D44" s="111"/>
      <c r="E44" s="166" t="s">
        <v>58</v>
      </c>
      <c r="F44" s="167" t="s">
        <v>58</v>
      </c>
      <c r="G44" s="168" t="s">
        <v>58</v>
      </c>
      <c r="H44" s="169" t="str">
        <f>IF(ISERROR(E44*F44),"",(E44*F44)-G44*E44*F44)</f>
        <v/>
      </c>
      <c r="I44" s="222"/>
      <c r="K44" s="91" t="e">
        <f>#REF!</f>
        <v>#REF!</v>
      </c>
      <c r="L44" s="129">
        <f>IF(ISERROR(#REF!*#REF!),0,#REF!*#REF!)</f>
        <v>0</v>
      </c>
    </row>
    <row r="45" spans="1:12" ht="18" customHeight="1">
      <c r="A45" s="122"/>
      <c r="B45" s="174"/>
      <c r="C45" s="518" t="s">
        <v>92</v>
      </c>
      <c r="D45" s="518"/>
      <c r="E45" s="518"/>
      <c r="F45" s="518"/>
      <c r="G45" s="518"/>
      <c r="H45" s="518"/>
      <c r="I45" s="222"/>
      <c r="K45" s="91" t="e">
        <f>#REF!</f>
        <v>#REF!</v>
      </c>
      <c r="L45" s="129">
        <f>IF(ISERROR(H43*#REF!),0,H43*#REF!)</f>
        <v>0</v>
      </c>
    </row>
    <row r="46" spans="1:12" ht="18" customHeight="1">
      <c r="A46" s="122"/>
      <c r="B46" s="174"/>
      <c r="C46" s="596" t="s">
        <v>265</v>
      </c>
      <c r="D46" s="596"/>
      <c r="E46" s="596"/>
      <c r="F46" s="596"/>
      <c r="G46" s="596"/>
      <c r="H46" s="169">
        <f>IF(ISERROR(E46*F46),"",(E46*F46)-G46*E46*F46)</f>
        <v>0</v>
      </c>
      <c r="I46" s="222"/>
      <c r="K46" s="91" t="e">
        <f>#REF!</f>
        <v>#REF!</v>
      </c>
      <c r="L46" s="129">
        <f>IF(ISERROR(H44*#REF!),0,H44*#REF!)</f>
        <v>0</v>
      </c>
    </row>
    <row r="47" spans="1:12" ht="18" customHeight="1">
      <c r="A47" s="122"/>
      <c r="B47" s="174"/>
      <c r="C47" s="111"/>
      <c r="D47" s="111"/>
      <c r="E47" s="111"/>
      <c r="F47" s="111"/>
      <c r="G47" s="111"/>
      <c r="H47" s="111"/>
      <c r="I47" s="222"/>
      <c r="K47" s="91" t="e">
        <f>#REF!</f>
        <v>#REF!</v>
      </c>
      <c r="L47" s="129">
        <f>IF(ISERROR(#REF!*#REF!),0,#REF!*#REF!)</f>
        <v>0</v>
      </c>
    </row>
    <row r="48" spans="1:12" ht="18" customHeight="1">
      <c r="A48" s="122"/>
      <c r="B48" s="174"/>
      <c r="C48" s="518"/>
      <c r="D48" s="518"/>
      <c r="E48" s="518"/>
      <c r="F48" s="518"/>
      <c r="G48" s="518"/>
      <c r="H48" s="518"/>
      <c r="I48" s="222"/>
      <c r="K48" s="91" t="e">
        <f>#REF!</f>
        <v>#REF!</v>
      </c>
      <c r="L48" s="129">
        <f>IF(ISERROR(H46*#REF!),0,H46*#REF!)</f>
        <v>0</v>
      </c>
    </row>
    <row r="49" spans="1:12" ht="18" customHeight="1">
      <c r="A49" s="122"/>
      <c r="B49" s="174"/>
      <c r="C49" s="111"/>
      <c r="D49" s="111"/>
      <c r="E49" s="111"/>
      <c r="F49" s="111"/>
      <c r="G49" s="111"/>
      <c r="H49" s="111"/>
      <c r="I49" s="222"/>
      <c r="K49" s="91" t="e">
        <f>#REF!</f>
        <v>#REF!</v>
      </c>
      <c r="L49" s="129">
        <f>IF(ISERROR(#REF!*#REF!),0,#REF!*#REF!)</f>
        <v>0</v>
      </c>
    </row>
    <row r="50" spans="1:12" ht="18" customHeight="1">
      <c r="A50" s="122"/>
      <c r="B50" s="174"/>
      <c r="C50" s="111"/>
      <c r="D50" s="183" t="s">
        <v>93</v>
      </c>
      <c r="E50" s="111"/>
      <c r="F50" s="111"/>
      <c r="G50" s="111"/>
      <c r="H50" s="111"/>
      <c r="I50" s="222"/>
      <c r="K50" s="91" t="e">
        <f>#REF!</f>
        <v>#REF!</v>
      </c>
      <c r="L50" s="129">
        <f>IF(ISERROR(H48*#REF!),0,H48*#REF!)</f>
        <v>0</v>
      </c>
    </row>
    <row r="51" spans="1:12" ht="18" customHeight="1">
      <c r="A51" s="122"/>
      <c r="B51" s="174"/>
      <c r="C51" s="111"/>
      <c r="D51" s="111"/>
      <c r="E51" s="111"/>
      <c r="F51" s="111"/>
      <c r="G51" s="111"/>
      <c r="H51" s="111"/>
      <c r="I51" s="222"/>
      <c r="K51" s="91" t="e">
        <f>#REF!</f>
        <v>#REF!</v>
      </c>
      <c r="L51" s="129">
        <f>IF(ISERROR(H45*#REF!),0,H45*#REF!)</f>
        <v>0</v>
      </c>
    </row>
    <row r="52" spans="1:12" ht="18" customHeight="1">
      <c r="A52" s="184"/>
      <c r="B52" s="174"/>
      <c r="C52" s="164" t="s">
        <v>58</v>
      </c>
      <c r="D52" s="165" t="s">
        <v>58</v>
      </c>
      <c r="E52" s="166" t="s">
        <v>58</v>
      </c>
      <c r="F52" s="167" t="s">
        <v>58</v>
      </c>
      <c r="G52" s="168" t="s">
        <v>58</v>
      </c>
      <c r="H52" s="169" t="str">
        <f>IF(ISERROR(E52*F52),"",(E52*F52)-G52*E52*F52)</f>
        <v/>
      </c>
      <c r="I52" s="222"/>
      <c r="K52" s="91" t="e">
        <f>#REF!</f>
        <v>#REF!</v>
      </c>
      <c r="L52" s="129">
        <f>IF(ISERROR(H52*#REF!),0,H52*#REF!)</f>
        <v>0</v>
      </c>
    </row>
    <row r="53" spans="1:12">
      <c r="B53" s="174"/>
      <c r="C53" s="185"/>
      <c r="D53" s="185"/>
      <c r="E53" s="182"/>
      <c r="F53" s="111"/>
      <c r="G53" s="182"/>
      <c r="H53" s="182"/>
      <c r="I53" s="222"/>
      <c r="L53" s="186">
        <f>SUM(L22:L52)</f>
        <v>0</v>
      </c>
    </row>
    <row r="54" spans="1:12" ht="17.25" customHeight="1">
      <c r="B54" s="174"/>
      <c r="C54" s="111"/>
      <c r="D54" s="111"/>
      <c r="E54" s="111"/>
      <c r="F54" s="111"/>
      <c r="G54" s="111"/>
      <c r="H54" s="111"/>
      <c r="I54" s="222"/>
    </row>
    <row r="55" spans="1:12" ht="7.5" customHeight="1">
      <c r="B55" s="174"/>
      <c r="C55" s="111"/>
      <c r="D55" s="111"/>
      <c r="E55" s="111"/>
      <c r="F55" s="111"/>
      <c r="G55" s="111"/>
      <c r="H55" s="111"/>
      <c r="I55" s="222"/>
    </row>
    <row r="56" spans="1:12" ht="36" customHeight="1">
      <c r="B56" s="174"/>
      <c r="C56" s="111"/>
      <c r="D56" s="111"/>
      <c r="E56" s="269"/>
      <c r="F56" s="111"/>
      <c r="G56" s="111"/>
      <c r="H56" s="111"/>
      <c r="I56" s="222"/>
    </row>
    <row r="57" spans="1:12" ht="21.75" hidden="1" customHeight="1">
      <c r="B57" s="174"/>
      <c r="C57" s="111"/>
      <c r="D57" s="111" t="s">
        <v>94</v>
      </c>
      <c r="E57" s="188"/>
      <c r="F57" s="111"/>
      <c r="G57" s="111"/>
      <c r="H57" s="111"/>
      <c r="I57" s="222"/>
    </row>
    <row r="58" spans="1:12" ht="15.6" hidden="1">
      <c r="B58" s="174"/>
      <c r="C58" s="111"/>
      <c r="D58" s="111" t="s">
        <v>95</v>
      </c>
      <c r="E58" s="188"/>
      <c r="F58" s="111"/>
      <c r="G58" s="189"/>
      <c r="H58" s="191"/>
      <c r="I58" s="222"/>
    </row>
    <row r="59" spans="1:12" ht="15.6" hidden="1">
      <c r="B59" s="174"/>
      <c r="C59" s="111"/>
      <c r="D59" s="111" t="s">
        <v>63</v>
      </c>
      <c r="E59" s="188"/>
      <c r="F59" s="111"/>
      <c r="G59" s="189"/>
      <c r="H59" s="191"/>
      <c r="I59" s="222"/>
    </row>
    <row r="60" spans="1:12" ht="15.6" hidden="1">
      <c r="B60" s="174"/>
      <c r="C60" s="111"/>
      <c r="D60" s="111" t="s">
        <v>88</v>
      </c>
      <c r="E60" s="188"/>
      <c r="F60" s="111"/>
      <c r="G60" s="189"/>
      <c r="H60" s="191"/>
      <c r="I60" s="222"/>
    </row>
    <row r="61" spans="1:12" ht="12" customHeight="1">
      <c r="B61" s="174"/>
      <c r="C61" s="111"/>
      <c r="D61" s="111"/>
      <c r="E61" s="111"/>
      <c r="F61" s="111"/>
      <c r="G61" s="111"/>
      <c r="H61" s="192"/>
      <c r="I61" s="222"/>
    </row>
    <row r="62" spans="1:12">
      <c r="B62" s="174"/>
      <c r="C62" s="181"/>
      <c r="D62" s="111"/>
      <c r="E62" s="111"/>
      <c r="F62" s="193"/>
      <c r="G62" s="194"/>
      <c r="H62" s="192"/>
      <c r="I62" s="222"/>
    </row>
    <row r="63" spans="1:12">
      <c r="B63" s="174"/>
      <c r="C63" s="181"/>
      <c r="D63" s="111"/>
      <c r="E63" s="111"/>
      <c r="F63" s="193"/>
      <c r="G63" s="194"/>
      <c r="H63" s="182"/>
      <c r="I63" s="222"/>
    </row>
    <row r="64" spans="1:12">
      <c r="B64" s="174"/>
      <c r="C64" s="181"/>
      <c r="D64" s="111"/>
      <c r="E64" s="111"/>
      <c r="F64" s="193"/>
      <c r="G64" s="195"/>
      <c r="H64" s="182"/>
      <c r="I64" s="222"/>
    </row>
    <row r="65" spans="2:9">
      <c r="B65" s="174"/>
      <c r="C65" s="270" t="s">
        <v>263</v>
      </c>
      <c r="D65" s="271"/>
      <c r="E65" s="271"/>
      <c r="F65" s="271"/>
      <c r="G65" s="271"/>
      <c r="H65" s="271"/>
      <c r="I65" s="222"/>
    </row>
    <row r="66" spans="2:9" ht="15" thickBot="1">
      <c r="B66" s="272"/>
      <c r="C66" s="273"/>
      <c r="D66" s="273"/>
      <c r="E66" s="273"/>
      <c r="F66" s="273"/>
      <c r="G66" s="273"/>
      <c r="H66" s="273"/>
      <c r="I66" s="274"/>
    </row>
    <row r="67" spans="2:9" ht="15" thickTop="1">
      <c r="H67" s="111"/>
    </row>
    <row r="69" spans="2:9">
      <c r="C69" s="202"/>
      <c r="D69" s="202"/>
      <c r="F69" s="202"/>
      <c r="G69" s="203"/>
    </row>
    <row r="71" spans="2:9" ht="18">
      <c r="C71" s="204"/>
    </row>
  </sheetData>
  <mergeCells count="35">
    <mergeCell ref="E23:E25"/>
    <mergeCell ref="H23:H25"/>
    <mergeCell ref="C45:H45"/>
    <mergeCell ref="C48:H48"/>
    <mergeCell ref="C46:G46"/>
    <mergeCell ref="H29:H31"/>
    <mergeCell ref="D30:D31"/>
    <mergeCell ref="D24:D25"/>
    <mergeCell ref="C26:C28"/>
    <mergeCell ref="D26:D28"/>
    <mergeCell ref="E26:E28"/>
    <mergeCell ref="F26:F28"/>
    <mergeCell ref="G26:G28"/>
    <mergeCell ref="C23:C25"/>
    <mergeCell ref="D2:F2"/>
    <mergeCell ref="D4:E4"/>
    <mergeCell ref="F4:H4"/>
    <mergeCell ref="G12:H12"/>
    <mergeCell ref="G13:H13"/>
    <mergeCell ref="G14:H14"/>
    <mergeCell ref="G15:H15"/>
    <mergeCell ref="F11:H11"/>
    <mergeCell ref="C32:C34"/>
    <mergeCell ref="D32:D34"/>
    <mergeCell ref="E32:E34"/>
    <mergeCell ref="F32:F34"/>
    <mergeCell ref="G32:G34"/>
    <mergeCell ref="H26:H28"/>
    <mergeCell ref="H32:H34"/>
    <mergeCell ref="C29:C31"/>
    <mergeCell ref="E29:E31"/>
    <mergeCell ref="F29:F31"/>
    <mergeCell ref="G29:G31"/>
    <mergeCell ref="F23:F25"/>
    <mergeCell ref="G23:G25"/>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4" orientation="portrait" r:id="rId3"/>
  <drawing r:id="rId4"/>
</worksheet>
</file>

<file path=xl/worksheets/sheet7.xml><?xml version="1.0" encoding="utf-8"?>
<worksheet xmlns="http://schemas.openxmlformats.org/spreadsheetml/2006/main" xmlns:r="http://schemas.openxmlformats.org/officeDocument/2006/relationships">
  <sheetPr>
    <tabColor rgb="FFFF0000"/>
  </sheetPr>
  <dimension ref="A1:I48"/>
  <sheetViews>
    <sheetView showGridLines="0" showZeros="0" showRuler="0" view="pageLayout" topLeftCell="A19" zoomScale="70" zoomScalePageLayoutView="70" workbookViewId="0">
      <selection activeCell="B39" sqref="B39:F39"/>
    </sheetView>
  </sheetViews>
  <sheetFormatPr baseColWidth="10" defaultColWidth="11.44140625" defaultRowHeight="14.4"/>
  <cols>
    <col min="1" max="1" width="1.77734375" style="50" customWidth="1"/>
    <col min="2" max="2" width="11.44140625" style="50"/>
    <col min="3" max="3" width="9.33203125" style="50" customWidth="1"/>
    <col min="4" max="4" width="18.21875" style="50" customWidth="1"/>
    <col min="5" max="5" width="9.6640625" style="50" customWidth="1"/>
    <col min="6" max="6" width="14" style="50" customWidth="1"/>
    <col min="7" max="7" width="6.5546875" style="50" customWidth="1"/>
    <col min="8" max="8" width="15.5546875" style="50" customWidth="1"/>
    <col min="9" max="9" width="7.33203125" style="50" customWidth="1"/>
    <col min="10" max="16384" width="11.44140625" style="50"/>
  </cols>
  <sheetData>
    <row r="1" spans="1:9" ht="4.5" customHeight="1"/>
    <row r="2" spans="1:9" ht="15" customHeight="1">
      <c r="A2" s="50" t="s">
        <v>28</v>
      </c>
      <c r="D2" s="482"/>
      <c r="E2" s="482"/>
      <c r="F2" s="482"/>
      <c r="G2" s="482"/>
    </row>
    <row r="3" spans="1:9" ht="15.75" customHeight="1">
      <c r="A3" s="483"/>
      <c r="B3" s="483"/>
      <c r="C3" s="483"/>
      <c r="D3" s="482"/>
      <c r="E3" s="482"/>
      <c r="F3" s="482"/>
      <c r="G3" s="482"/>
    </row>
    <row r="4" spans="1:9" ht="15" customHeight="1">
      <c r="A4" s="483"/>
      <c r="B4" s="483"/>
      <c r="C4" s="483"/>
      <c r="D4" s="482"/>
      <c r="E4" s="482"/>
      <c r="F4" s="482"/>
      <c r="G4" s="482"/>
    </row>
    <row r="5" spans="1:9">
      <c r="D5" s="484"/>
      <c r="E5" s="484"/>
      <c r="F5" s="484"/>
      <c r="G5" s="484"/>
    </row>
    <row r="6" spans="1:9" ht="6.75" customHeight="1">
      <c r="B6" s="51"/>
      <c r="C6" s="51"/>
      <c r="D6" s="51"/>
      <c r="E6" s="51"/>
      <c r="F6" s="51"/>
      <c r="G6" s="51"/>
      <c r="H6" s="51"/>
      <c r="I6" s="51"/>
    </row>
    <row r="7" spans="1:9" ht="2.25" customHeight="1"/>
    <row r="8" spans="1:9" ht="2.25" customHeight="1"/>
    <row r="9" spans="1:9" ht="17.25" customHeight="1">
      <c r="A9" s="52"/>
      <c r="B9" s="52" t="s">
        <v>29</v>
      </c>
      <c r="C9" s="52"/>
      <c r="D9" s="53"/>
      <c r="E9" s="486">
        <f>[2]GROSSESSE!E12</f>
        <v>0</v>
      </c>
      <c r="F9" s="486"/>
      <c r="G9" s="486"/>
      <c r="H9" s="486"/>
      <c r="I9" s="52"/>
    </row>
    <row r="10" spans="1:9" s="57" customFormat="1" ht="4.5" customHeight="1">
      <c r="A10" s="53"/>
      <c r="B10" s="375"/>
      <c r="C10" s="375"/>
      <c r="D10" s="55"/>
      <c r="E10" s="56"/>
      <c r="F10" s="55"/>
      <c r="G10" s="56"/>
      <c r="H10" s="55"/>
      <c r="I10" s="56"/>
    </row>
    <row r="11" spans="1:9" ht="22.8" customHeight="1">
      <c r="A11" s="52"/>
      <c r="B11" s="610" t="s">
        <v>275</v>
      </c>
      <c r="C11" s="610"/>
      <c r="D11" s="610"/>
      <c r="E11" s="611">
        <f>FEMME!E12</f>
        <v>0</v>
      </c>
      <c r="F11" s="611"/>
      <c r="G11" s="611"/>
      <c r="H11" s="611"/>
      <c r="I11" s="611"/>
    </row>
    <row r="12" spans="1:9" s="57" customFormat="1" ht="6.6" customHeight="1">
      <c r="A12" s="53"/>
      <c r="B12" s="377"/>
      <c r="C12" s="377"/>
      <c r="D12" s="378"/>
      <c r="E12" s="378"/>
      <c r="F12" s="378"/>
      <c r="G12" s="378"/>
      <c r="H12" s="378"/>
      <c r="I12" s="378"/>
    </row>
    <row r="13" spans="1:9" ht="3.6" customHeight="1">
      <c r="A13" s="52"/>
      <c r="B13" s="378"/>
      <c r="C13" s="378"/>
      <c r="D13" s="378"/>
      <c r="E13" s="378"/>
      <c r="F13" s="379"/>
      <c r="G13" s="379"/>
      <c r="H13" s="378"/>
      <c r="I13" s="378"/>
    </row>
    <row r="14" spans="1:9" ht="8.4" customHeight="1">
      <c r="A14" s="52"/>
      <c r="B14" s="378"/>
      <c r="C14" s="378"/>
      <c r="D14" s="378"/>
      <c r="E14" s="378"/>
      <c r="F14" s="378"/>
      <c r="G14" s="378"/>
      <c r="H14" s="378"/>
      <c r="I14" s="378"/>
    </row>
    <row r="15" spans="1:9" s="57" customFormat="1" ht="17.399999999999999" customHeight="1">
      <c r="A15" s="53"/>
      <c r="B15" s="378" t="s">
        <v>32</v>
      </c>
      <c r="C15" s="378"/>
      <c r="D15" s="380">
        <f>FEMME!D29</f>
        <v>0</v>
      </c>
      <c r="E15" s="378"/>
      <c r="F15" s="379" t="s">
        <v>1</v>
      </c>
      <c r="G15" s="613" t="str">
        <f>CONTRAT!D20</f>
        <v>FEMME</v>
      </c>
      <c r="H15" s="613"/>
      <c r="I15" s="613"/>
    </row>
    <row r="16" spans="1:9" ht="8.4" customHeight="1">
      <c r="A16" s="52"/>
      <c r="B16" s="378"/>
      <c r="C16" s="378"/>
      <c r="D16" s="381"/>
      <c r="E16" s="378"/>
      <c r="F16" s="378"/>
      <c r="G16" s="379"/>
      <c r="H16" s="379"/>
      <c r="I16" s="379"/>
    </row>
    <row r="17" spans="1:9" ht="9" customHeight="1">
      <c r="A17" s="52"/>
      <c r="B17" s="56"/>
      <c r="C17" s="56"/>
      <c r="D17" s="376"/>
      <c r="E17" s="56"/>
      <c r="F17" s="376"/>
      <c r="G17" s="376"/>
      <c r="H17" s="56"/>
      <c r="I17" s="56"/>
    </row>
    <row r="18" spans="1:9" ht="24" customHeight="1">
      <c r="A18" s="52"/>
      <c r="B18" s="56" t="s">
        <v>266</v>
      </c>
      <c r="C18" s="382"/>
      <c r="D18" s="376" t="s">
        <v>267</v>
      </c>
      <c r="E18" s="382"/>
      <c r="F18" s="614" t="s">
        <v>268</v>
      </c>
      <c r="G18" s="614"/>
      <c r="H18" s="614"/>
      <c r="I18" s="614"/>
    </row>
    <row r="19" spans="1:9" s="57" customFormat="1" ht="3" customHeight="1">
      <c r="A19" s="53"/>
      <c r="B19" s="56"/>
      <c r="C19" s="56"/>
      <c r="D19" s="376"/>
      <c r="E19" s="376"/>
      <c r="F19" s="376"/>
      <c r="G19" s="376"/>
      <c r="H19" s="360"/>
      <c r="I19" s="307"/>
    </row>
    <row r="20" spans="1:9" ht="9.6" customHeight="1">
      <c r="A20" s="52"/>
      <c r="B20" s="383"/>
      <c r="C20" s="383"/>
      <c r="D20" s="384"/>
      <c r="E20" s="383"/>
      <c r="F20" s="383"/>
      <c r="G20" s="385"/>
      <c r="H20" s="383"/>
      <c r="I20" s="383"/>
    </row>
    <row r="21" spans="1:9" s="57" customFormat="1" ht="3" customHeight="1">
      <c r="A21" s="53"/>
      <c r="B21" s="386"/>
      <c r="C21" s="386"/>
      <c r="D21" s="384"/>
      <c r="E21" s="384"/>
      <c r="F21" s="384"/>
      <c r="G21" s="387"/>
      <c r="H21" s="384"/>
      <c r="I21" s="384"/>
    </row>
    <row r="22" spans="1:9" s="57" customFormat="1" ht="15" customHeight="1">
      <c r="A22" s="53"/>
      <c r="B22" s="451" t="s">
        <v>269</v>
      </c>
      <c r="C22" s="615"/>
      <c r="D22" s="615"/>
      <c r="E22" s="615"/>
      <c r="F22" s="615"/>
      <c r="G22" s="615"/>
      <c r="H22" s="615"/>
      <c r="I22" s="615"/>
    </row>
    <row r="23" spans="1:9" s="57" customFormat="1" ht="12" customHeight="1">
      <c r="A23" s="53"/>
      <c r="B23" s="615" t="s">
        <v>270</v>
      </c>
      <c r="C23" s="615"/>
      <c r="D23" s="615"/>
      <c r="E23" s="615"/>
      <c r="F23" s="615"/>
      <c r="G23" s="615"/>
      <c r="H23" s="615"/>
      <c r="I23" s="615"/>
    </row>
    <row r="24" spans="1:9" s="57" customFormat="1" ht="5.25" customHeight="1">
      <c r="A24" s="53"/>
      <c r="B24" s="56"/>
      <c r="C24" s="56"/>
      <c r="D24" s="56"/>
      <c r="E24" s="56"/>
      <c r="F24" s="56"/>
      <c r="G24" s="56"/>
      <c r="H24" s="56"/>
      <c r="I24" s="56"/>
    </row>
    <row r="25" spans="1:9" ht="15" customHeight="1">
      <c r="A25" s="52"/>
      <c r="B25" s="56"/>
      <c r="C25" s="56"/>
      <c r="D25" s="56"/>
      <c r="E25" s="56"/>
      <c r="F25" s="376"/>
      <c r="G25" s="376"/>
      <c r="H25" s="56"/>
      <c r="I25" s="56"/>
    </row>
    <row r="26" spans="1:9" ht="29.25" customHeight="1">
      <c r="A26" s="52"/>
      <c r="B26" s="616" t="s">
        <v>271</v>
      </c>
      <c r="C26" s="616"/>
      <c r="D26" s="616"/>
      <c r="E26" s="616"/>
      <c r="F26" s="616"/>
      <c r="G26" s="616"/>
      <c r="H26" s="616"/>
      <c r="I26" s="616"/>
    </row>
    <row r="27" spans="1:9" s="12" customFormat="1" ht="66.75" customHeight="1">
      <c r="A27" s="11"/>
      <c r="B27" s="616"/>
      <c r="C27" s="616"/>
      <c r="D27" s="616"/>
      <c r="E27" s="616"/>
      <c r="F27" s="616"/>
      <c r="G27" s="616"/>
      <c r="H27" s="616"/>
      <c r="I27" s="616"/>
    </row>
    <row r="28" spans="1:9" ht="1.5" customHeight="1">
      <c r="A28" s="52"/>
      <c r="B28" s="616"/>
      <c r="C28" s="616"/>
      <c r="D28" s="616"/>
      <c r="E28" s="616"/>
      <c r="F28" s="616"/>
      <c r="G28" s="616"/>
      <c r="H28" s="616"/>
      <c r="I28" s="616"/>
    </row>
    <row r="29" spans="1:9" ht="25.5" customHeight="1">
      <c r="A29" s="52"/>
      <c r="B29" s="616"/>
      <c r="C29" s="616"/>
      <c r="D29" s="616"/>
      <c r="E29" s="616"/>
      <c r="F29" s="616"/>
      <c r="G29" s="616"/>
      <c r="H29" s="616"/>
      <c r="I29" s="616"/>
    </row>
    <row r="30" spans="1:9" s="57" customFormat="1" ht="42" customHeight="1">
      <c r="A30" s="53"/>
      <c r="B30" s="616"/>
      <c r="C30" s="616"/>
      <c r="D30" s="616"/>
      <c r="E30" s="616"/>
      <c r="F30" s="616"/>
      <c r="G30" s="616"/>
      <c r="H30" s="616"/>
      <c r="I30" s="616"/>
    </row>
    <row r="31" spans="1:9" ht="107.4" customHeight="1">
      <c r="A31" s="52"/>
      <c r="B31" s="616"/>
      <c r="C31" s="616"/>
      <c r="D31" s="616"/>
      <c r="E31" s="616"/>
      <c r="F31" s="616"/>
      <c r="G31" s="616"/>
      <c r="H31" s="616"/>
      <c r="I31" s="616"/>
    </row>
    <row r="32" spans="1:9" s="57" customFormat="1" ht="8.25" customHeight="1">
      <c r="A32" s="53"/>
      <c r="B32" s="388"/>
      <c r="C32" s="388"/>
      <c r="D32" s="388"/>
      <c r="E32" s="388"/>
      <c r="F32" s="388"/>
      <c r="G32" s="388"/>
      <c r="H32" s="388"/>
      <c r="I32" s="388"/>
    </row>
    <row r="33" spans="1:9" ht="5.4" customHeight="1">
      <c r="A33" s="52"/>
      <c r="B33" s="388"/>
      <c r="C33" s="388"/>
      <c r="D33" s="388"/>
      <c r="E33" s="388"/>
      <c r="F33" s="388"/>
      <c r="G33" s="388"/>
      <c r="H33" s="388"/>
      <c r="I33" s="388"/>
    </row>
    <row r="34" spans="1:9" s="57" customFormat="1" ht="35.4" customHeight="1">
      <c r="A34" s="53"/>
      <c r="B34" s="612" t="s">
        <v>272</v>
      </c>
      <c r="C34" s="612"/>
      <c r="D34" s="612"/>
      <c r="E34" s="612"/>
      <c r="F34" s="612"/>
      <c r="G34" s="612"/>
      <c r="H34" s="612"/>
      <c r="I34" s="612"/>
    </row>
    <row r="35" spans="1:9" ht="15.75" customHeight="1">
      <c r="A35" s="52"/>
      <c r="B35" s="389" t="s">
        <v>273</v>
      </c>
      <c r="C35" s="389"/>
      <c r="D35" s="389"/>
      <c r="E35" s="389"/>
      <c r="F35" s="389"/>
      <c r="G35" s="389"/>
      <c r="H35" s="389"/>
      <c r="I35" s="389"/>
    </row>
    <row r="36" spans="1:9" ht="6" customHeight="1">
      <c r="A36" s="52"/>
      <c r="B36" s="56"/>
      <c r="C36" s="56"/>
      <c r="D36" s="390"/>
      <c r="E36" s="390"/>
      <c r="F36" s="390"/>
      <c r="G36" s="390"/>
      <c r="H36" s="390"/>
      <c r="I36" s="56"/>
    </row>
    <row r="37" spans="1:9" s="57" customFormat="1" ht="15" customHeight="1">
      <c r="A37" s="53"/>
      <c r="B37" s="458" t="s">
        <v>44</v>
      </c>
      <c r="C37" s="458"/>
      <c r="D37" s="458"/>
      <c r="E37" s="458"/>
      <c r="F37" s="458"/>
      <c r="G37" s="50"/>
      <c r="H37" s="488" t="s">
        <v>45</v>
      </c>
      <c r="I37" s="488"/>
    </row>
    <row r="38" spans="1:9" s="57" customFormat="1" ht="18.75" customHeight="1">
      <c r="A38" s="62"/>
      <c r="B38" s="509">
        <f>E11</f>
        <v>0</v>
      </c>
      <c r="C38" s="509"/>
      <c r="D38" s="509"/>
      <c r="E38" s="509"/>
      <c r="F38" s="509"/>
      <c r="G38" s="56"/>
      <c r="H38" s="502" t="s">
        <v>274</v>
      </c>
      <c r="I38" s="502"/>
    </row>
    <row r="39" spans="1:9">
      <c r="A39" s="52"/>
      <c r="B39" s="458" t="s">
        <v>46</v>
      </c>
      <c r="C39" s="458"/>
      <c r="D39" s="458"/>
      <c r="E39" s="458"/>
      <c r="F39" s="458"/>
      <c r="G39" s="57"/>
      <c r="H39" s="56" t="s">
        <v>47</v>
      </c>
      <c r="I39" s="43"/>
    </row>
    <row r="40" spans="1:9" s="57" customFormat="1" ht="56.25" customHeight="1">
      <c r="A40" s="53"/>
      <c r="B40" s="501"/>
      <c r="C40" s="501"/>
      <c r="D40" s="501"/>
      <c r="E40" s="501"/>
      <c r="F40" s="501"/>
      <c r="G40" s="56"/>
      <c r="H40" s="502"/>
      <c r="I40" s="502"/>
    </row>
    <row r="41" spans="1:9">
      <c r="A41" s="52"/>
      <c r="B41" s="501"/>
      <c r="C41" s="501"/>
      <c r="D41" s="501"/>
      <c r="E41" s="501"/>
      <c r="F41" s="501"/>
      <c r="H41" s="502"/>
      <c r="I41" s="502"/>
    </row>
    <row r="42" spans="1:9" ht="12.75" customHeight="1">
      <c r="A42" s="58"/>
      <c r="B42" s="458"/>
      <c r="C42" s="458"/>
      <c r="D42" s="458"/>
      <c r="E42" s="458"/>
      <c r="F42" s="458"/>
      <c r="G42" s="458"/>
      <c r="H42" s="458"/>
      <c r="I42" s="458"/>
    </row>
    <row r="43" spans="1:9">
      <c r="A43" s="52"/>
      <c r="B43" s="53"/>
      <c r="C43" s="57"/>
      <c r="D43" s="57"/>
      <c r="E43" s="57"/>
      <c r="F43" s="57"/>
      <c r="G43" s="57"/>
      <c r="H43" s="57"/>
      <c r="I43" s="57"/>
    </row>
    <row r="44" spans="1:9">
      <c r="A44" s="52"/>
      <c r="B44" s="53"/>
      <c r="C44" s="57"/>
      <c r="D44" s="57"/>
      <c r="E44" s="57"/>
      <c r="F44" s="57"/>
      <c r="G44" s="57"/>
      <c r="H44" s="57"/>
      <c r="I44" s="57"/>
    </row>
    <row r="45" spans="1:9">
      <c r="A45" s="52"/>
      <c r="B45" s="53"/>
      <c r="C45" s="57"/>
      <c r="D45" s="57"/>
      <c r="E45" s="57"/>
      <c r="F45" s="57"/>
      <c r="G45" s="57"/>
      <c r="H45" s="57"/>
      <c r="I45" s="57"/>
    </row>
    <row r="46" spans="1:9">
      <c r="B46" s="57"/>
      <c r="C46" s="57"/>
      <c r="D46" s="57"/>
      <c r="E46" s="57"/>
      <c r="F46" s="57"/>
      <c r="G46" s="57"/>
      <c r="H46" s="57"/>
      <c r="I46" s="57"/>
    </row>
    <row r="47" spans="1:9">
      <c r="B47" s="57"/>
      <c r="C47" s="57"/>
      <c r="D47" s="57"/>
      <c r="E47" s="57"/>
      <c r="F47" s="57"/>
      <c r="G47" s="57"/>
      <c r="H47" s="57"/>
      <c r="I47" s="57"/>
    </row>
    <row r="48" spans="1:9">
      <c r="B48" s="57"/>
      <c r="C48" s="57"/>
      <c r="D48" s="57"/>
      <c r="E48" s="57"/>
      <c r="F48" s="57"/>
      <c r="G48" s="57"/>
      <c r="H48" s="57"/>
      <c r="I48" s="57"/>
    </row>
  </sheetData>
  <sheetProtection selectLockedCells="1" selectUnlockedCells="1"/>
  <mergeCells count="21">
    <mergeCell ref="B39:F39"/>
    <mergeCell ref="B40:F41"/>
    <mergeCell ref="H40:I41"/>
    <mergeCell ref="B42:I42"/>
    <mergeCell ref="B11:D11"/>
    <mergeCell ref="E11:I11"/>
    <mergeCell ref="B38:F38"/>
    <mergeCell ref="B34:I34"/>
    <mergeCell ref="B37:F37"/>
    <mergeCell ref="H37:I37"/>
    <mergeCell ref="H38:I38"/>
    <mergeCell ref="G15:I15"/>
    <mergeCell ref="F18:I18"/>
    <mergeCell ref="B22:I22"/>
    <mergeCell ref="B23:I23"/>
    <mergeCell ref="B26:I31"/>
    <mergeCell ref="D2:G4"/>
    <mergeCell ref="A3:C3"/>
    <mergeCell ref="A4:C4"/>
    <mergeCell ref="D5:G5"/>
    <mergeCell ref="E9:H9"/>
  </mergeCells>
  <pageMargins left="0.23622047244094491" right="0.23622047244094491" top="0.11811023622047245" bottom="0.11811023622047245" header="0.11811023622047245" footer="0.11811023622047245"/>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49"/>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A1:R59"/>
  <sheetViews>
    <sheetView topLeftCell="A13" zoomScale="85" zoomScaleNormal="85" workbookViewId="0">
      <selection activeCell="A44" sqref="A44:D45"/>
    </sheetView>
  </sheetViews>
  <sheetFormatPr baseColWidth="10" defaultColWidth="11.44140625" defaultRowHeight="14.4"/>
  <cols>
    <col min="1" max="1" width="18.21875" style="49" customWidth="1"/>
    <col min="2" max="2" width="56.5546875" style="49" customWidth="1"/>
    <col min="3" max="3" width="18.5546875" style="302" customWidth="1"/>
    <col min="4" max="4" width="48.21875" style="280" customWidth="1"/>
    <col min="5" max="5" width="1.21875" style="49" customWidth="1"/>
    <col min="6" max="6" width="14.5546875" style="303" customWidth="1"/>
    <col min="7" max="7" width="17.21875" style="304" customWidth="1"/>
    <col min="8" max="8" width="13.77734375" style="49" customWidth="1"/>
    <col min="9" max="16384" width="11.44140625" style="49"/>
  </cols>
  <sheetData>
    <row r="1" spans="1:18" ht="21">
      <c r="A1" s="278" t="s">
        <v>102</v>
      </c>
      <c r="C1" s="279"/>
      <c r="F1" s="281"/>
      <c r="G1" s="282"/>
    </row>
    <row r="2" spans="1:18" ht="18">
      <c r="A2" s="283"/>
      <c r="C2" s="279"/>
      <c r="F2" s="281"/>
      <c r="G2" s="282"/>
    </row>
    <row r="3" spans="1:18" ht="18">
      <c r="A3" s="283"/>
      <c r="C3" s="279"/>
      <c r="F3" s="281"/>
      <c r="G3" s="282"/>
    </row>
    <row r="4" spans="1:18" ht="18">
      <c r="A4" s="283"/>
      <c r="C4" s="279"/>
      <c r="F4" s="281"/>
      <c r="G4" s="282"/>
    </row>
    <row r="5" spans="1:18" ht="18">
      <c r="A5" s="284" t="s">
        <v>103</v>
      </c>
      <c r="C5" s="279"/>
      <c r="F5" s="617" t="s">
        <v>104</v>
      </c>
      <c r="G5" s="617"/>
    </row>
    <row r="6" spans="1:18">
      <c r="C6" s="279"/>
      <c r="F6" s="281"/>
      <c r="G6" s="282"/>
      <c r="P6" s="49" t="s">
        <v>56</v>
      </c>
      <c r="Q6" s="49" t="s">
        <v>56</v>
      </c>
      <c r="R6" s="49" t="s">
        <v>57</v>
      </c>
    </row>
    <row r="7" spans="1:18" ht="31.2">
      <c r="A7" s="285" t="s">
        <v>105</v>
      </c>
      <c r="B7" s="286" t="s">
        <v>77</v>
      </c>
      <c r="C7" s="287" t="s">
        <v>106</v>
      </c>
      <c r="D7" s="288" t="s">
        <v>107</v>
      </c>
      <c r="E7" s="289"/>
      <c r="F7" s="290" t="s">
        <v>108</v>
      </c>
      <c r="G7" s="291" t="s">
        <v>109</v>
      </c>
      <c r="Q7" s="65"/>
    </row>
    <row r="8" spans="1:18">
      <c r="A8" s="420" t="s">
        <v>110</v>
      </c>
      <c r="B8" s="326" t="s">
        <v>111</v>
      </c>
      <c r="C8" s="327">
        <v>180</v>
      </c>
      <c r="D8" s="328" t="s">
        <v>347</v>
      </c>
      <c r="F8" s="292"/>
      <c r="G8" s="293" t="str">
        <f t="shared" ref="G8:G48" si="0">IF(ISERROR(C8/F8),"",C8/F8)</f>
        <v/>
      </c>
      <c r="H8" s="292"/>
      <c r="R8" s="294">
        <v>43358</v>
      </c>
    </row>
    <row r="9" spans="1:18">
      <c r="A9" s="420" t="s">
        <v>65</v>
      </c>
      <c r="B9" s="326" t="s">
        <v>112</v>
      </c>
      <c r="C9" s="327">
        <v>230</v>
      </c>
      <c r="D9" s="328" t="s">
        <v>113</v>
      </c>
      <c r="F9" s="292"/>
      <c r="G9" s="293" t="str">
        <f t="shared" si="0"/>
        <v/>
      </c>
      <c r="H9" s="292"/>
      <c r="R9" s="294">
        <v>43358</v>
      </c>
    </row>
    <row r="10" spans="1:18">
      <c r="A10" s="420" t="s">
        <v>114</v>
      </c>
      <c r="B10" s="326" t="s">
        <v>115</v>
      </c>
      <c r="C10" s="327">
        <v>280</v>
      </c>
      <c r="D10" s="328" t="s">
        <v>348</v>
      </c>
      <c r="F10" s="292"/>
      <c r="G10" s="293" t="str">
        <f t="shared" si="0"/>
        <v/>
      </c>
      <c r="H10" s="292"/>
      <c r="R10" s="49" t="s">
        <v>63</v>
      </c>
    </row>
    <row r="11" spans="1:18">
      <c r="A11" s="421" t="s">
        <v>116</v>
      </c>
      <c r="B11" s="331" t="s">
        <v>222</v>
      </c>
      <c r="C11" s="332">
        <v>95</v>
      </c>
      <c r="D11" s="333" t="s">
        <v>223</v>
      </c>
      <c r="F11" s="292"/>
      <c r="G11" s="293" t="str">
        <f t="shared" si="0"/>
        <v/>
      </c>
      <c r="H11" s="292"/>
      <c r="P11" s="49" t="s">
        <v>65</v>
      </c>
      <c r="Q11" s="49" t="s">
        <v>66</v>
      </c>
    </row>
    <row r="12" spans="1:18">
      <c r="A12" s="421" t="s">
        <v>118</v>
      </c>
      <c r="B12" s="331" t="s">
        <v>239</v>
      </c>
      <c r="C12" s="332">
        <v>120</v>
      </c>
      <c r="D12" s="333" t="s">
        <v>224</v>
      </c>
      <c r="F12" s="292"/>
      <c r="G12" s="293" t="str">
        <f t="shared" si="0"/>
        <v/>
      </c>
      <c r="H12" s="292"/>
      <c r="P12" s="298">
        <v>0</v>
      </c>
      <c r="Q12" s="298">
        <v>0.25</v>
      </c>
    </row>
    <row r="13" spans="1:18">
      <c r="A13" s="421" t="s">
        <v>120</v>
      </c>
      <c r="B13" s="331" t="s">
        <v>225</v>
      </c>
      <c r="C13" s="332">
        <v>210</v>
      </c>
      <c r="D13" s="333" t="s">
        <v>226</v>
      </c>
      <c r="F13" s="292"/>
      <c r="G13" s="293" t="str">
        <f t="shared" si="0"/>
        <v/>
      </c>
      <c r="H13" s="292"/>
      <c r="P13" s="49">
        <f>VLOOKUP(P11,'[3]BASE PRODUITS'!A6:E691,3,0)</f>
        <v>200</v>
      </c>
      <c r="Q13" s="49">
        <f>VLOOKUP(Q11,'[3]BASE PRODUITS'!A6:E691,3,0)</f>
        <v>250</v>
      </c>
    </row>
    <row r="14" spans="1:18">
      <c r="A14" s="421" t="s">
        <v>122</v>
      </c>
      <c r="B14" s="334" t="s">
        <v>227</v>
      </c>
      <c r="C14" s="332">
        <v>260</v>
      </c>
      <c r="D14" s="333" t="s">
        <v>228</v>
      </c>
      <c r="F14" s="292"/>
      <c r="G14" s="293" t="str">
        <f t="shared" si="0"/>
        <v/>
      </c>
      <c r="H14" s="292"/>
      <c r="P14" s="299" t="s">
        <v>16</v>
      </c>
      <c r="Q14" s="49" t="s">
        <v>73</v>
      </c>
    </row>
    <row r="15" spans="1:18">
      <c r="A15" s="422" t="s">
        <v>124</v>
      </c>
      <c r="B15" s="335" t="s">
        <v>126</v>
      </c>
      <c r="C15" s="336">
        <v>230</v>
      </c>
      <c r="D15" s="337" t="s">
        <v>127</v>
      </c>
      <c r="F15" s="292"/>
      <c r="G15" s="293" t="str">
        <f t="shared" si="0"/>
        <v/>
      </c>
      <c r="H15" s="292"/>
    </row>
    <row r="16" spans="1:18">
      <c r="A16" s="422" t="s">
        <v>125</v>
      </c>
      <c r="B16" s="335" t="s">
        <v>128</v>
      </c>
      <c r="C16" s="336">
        <v>260</v>
      </c>
      <c r="D16" s="337" t="s">
        <v>129</v>
      </c>
      <c r="F16" s="292"/>
      <c r="G16" s="293" t="str">
        <f t="shared" si="0"/>
        <v/>
      </c>
      <c r="H16" s="292"/>
      <c r="P16" s="294">
        <v>43386</v>
      </c>
    </row>
    <row r="17" spans="1:8">
      <c r="A17" s="422" t="s">
        <v>66</v>
      </c>
      <c r="B17" s="335" t="s">
        <v>131</v>
      </c>
      <c r="C17" s="336">
        <v>330</v>
      </c>
      <c r="D17" s="337" t="s">
        <v>132</v>
      </c>
      <c r="F17" s="292"/>
      <c r="G17" s="293" t="str">
        <f t="shared" si="0"/>
        <v/>
      </c>
      <c r="H17" s="292"/>
    </row>
    <row r="18" spans="1:8">
      <c r="A18" s="423" t="s">
        <v>130</v>
      </c>
      <c r="B18" s="339" t="s">
        <v>137</v>
      </c>
      <c r="C18" s="340">
        <v>180</v>
      </c>
      <c r="D18" s="341" t="s">
        <v>138</v>
      </c>
      <c r="F18" s="292"/>
      <c r="G18" s="293" t="str">
        <f t="shared" si="0"/>
        <v/>
      </c>
      <c r="H18" s="292"/>
    </row>
    <row r="19" spans="1:8">
      <c r="A19" s="423" t="s">
        <v>133</v>
      </c>
      <c r="B19" s="339" t="s">
        <v>140</v>
      </c>
      <c r="C19" s="340">
        <v>230</v>
      </c>
      <c r="D19" s="341" t="s">
        <v>141</v>
      </c>
      <c r="F19" s="292"/>
      <c r="G19" s="293" t="str">
        <f t="shared" si="0"/>
        <v/>
      </c>
      <c r="H19" s="292"/>
    </row>
    <row r="20" spans="1:8">
      <c r="A20" s="423" t="s">
        <v>135</v>
      </c>
      <c r="B20" s="339" t="s">
        <v>143</v>
      </c>
      <c r="C20" s="340">
        <v>280</v>
      </c>
      <c r="D20" s="341" t="s">
        <v>144</v>
      </c>
      <c r="F20" s="292"/>
      <c r="G20" s="293" t="str">
        <f t="shared" si="0"/>
        <v/>
      </c>
      <c r="H20" s="292"/>
    </row>
    <row r="21" spans="1:8">
      <c r="A21" s="424" t="s">
        <v>136</v>
      </c>
      <c r="B21" s="345" t="s">
        <v>152</v>
      </c>
      <c r="C21" s="346">
        <v>180</v>
      </c>
      <c r="D21" s="347" t="s">
        <v>119</v>
      </c>
      <c r="F21" s="292"/>
      <c r="G21" s="293" t="str">
        <f t="shared" si="0"/>
        <v/>
      </c>
      <c r="H21" s="292"/>
    </row>
    <row r="22" spans="1:8">
      <c r="A22" s="424" t="s">
        <v>139</v>
      </c>
      <c r="B22" s="345" t="s">
        <v>154</v>
      </c>
      <c r="C22" s="346">
        <v>230</v>
      </c>
      <c r="D22" s="347" t="s">
        <v>121</v>
      </c>
      <c r="F22" s="292"/>
      <c r="G22" s="293" t="str">
        <f t="shared" si="0"/>
        <v/>
      </c>
      <c r="H22" s="292"/>
    </row>
    <row r="23" spans="1:8">
      <c r="A23" s="424" t="s">
        <v>142</v>
      </c>
      <c r="B23" s="345" t="s">
        <v>156</v>
      </c>
      <c r="C23" s="346">
        <v>280</v>
      </c>
      <c r="D23" s="347" t="s">
        <v>123</v>
      </c>
      <c r="F23" s="292"/>
      <c r="G23" s="293" t="str">
        <f t="shared" si="0"/>
        <v/>
      </c>
      <c r="H23" s="292"/>
    </row>
    <row r="24" spans="1:8">
      <c r="A24" s="421" t="s">
        <v>145</v>
      </c>
      <c r="B24" s="331" t="s">
        <v>229</v>
      </c>
      <c r="C24" s="348">
        <v>210</v>
      </c>
      <c r="D24" s="333" t="s">
        <v>230</v>
      </c>
      <c r="F24" s="292"/>
      <c r="G24" s="293" t="str">
        <f t="shared" si="0"/>
        <v/>
      </c>
      <c r="H24" s="292"/>
    </row>
    <row r="25" spans="1:8">
      <c r="A25" s="421" t="s">
        <v>146</v>
      </c>
      <c r="B25" s="349" t="s">
        <v>231</v>
      </c>
      <c r="C25" s="350">
        <v>260</v>
      </c>
      <c r="D25" s="351" t="s">
        <v>232</v>
      </c>
      <c r="F25" s="292"/>
      <c r="G25" s="293" t="str">
        <f t="shared" si="0"/>
        <v/>
      </c>
      <c r="H25" s="292"/>
    </row>
    <row r="26" spans="1:8">
      <c r="A26" s="421" t="s">
        <v>149</v>
      </c>
      <c r="B26" s="349" t="s">
        <v>233</v>
      </c>
      <c r="C26" s="350">
        <v>310</v>
      </c>
      <c r="D26" s="351" t="s">
        <v>234</v>
      </c>
      <c r="F26" s="292"/>
      <c r="G26" s="293" t="str">
        <f t="shared" si="0"/>
        <v/>
      </c>
      <c r="H26" s="292"/>
    </row>
    <row r="27" spans="1:8">
      <c r="A27" s="425" t="s">
        <v>240</v>
      </c>
      <c r="B27" s="426" t="s">
        <v>349</v>
      </c>
      <c r="C27" s="427">
        <v>220</v>
      </c>
      <c r="D27" s="428" t="s">
        <v>350</v>
      </c>
      <c r="F27" s="292"/>
      <c r="G27" s="293" t="str">
        <f t="shared" si="0"/>
        <v/>
      </c>
      <c r="H27" s="292"/>
    </row>
    <row r="28" spans="1:8">
      <c r="A28" s="429" t="s">
        <v>151</v>
      </c>
      <c r="B28" s="430" t="s">
        <v>351</v>
      </c>
      <c r="C28" s="431">
        <v>180</v>
      </c>
      <c r="D28" s="432" t="s">
        <v>352</v>
      </c>
      <c r="F28" s="292"/>
      <c r="G28" s="293" t="str">
        <f t="shared" si="0"/>
        <v/>
      </c>
      <c r="H28" s="292"/>
    </row>
    <row r="29" spans="1:8">
      <c r="A29" s="429" t="s">
        <v>153</v>
      </c>
      <c r="B29" s="430" t="s">
        <v>353</v>
      </c>
      <c r="C29" s="431">
        <v>230</v>
      </c>
      <c r="D29" s="432" t="s">
        <v>354</v>
      </c>
      <c r="F29" s="292"/>
      <c r="G29" s="293" t="str">
        <f t="shared" si="0"/>
        <v/>
      </c>
      <c r="H29" s="292"/>
    </row>
    <row r="30" spans="1:8">
      <c r="A30" s="422" t="s">
        <v>155</v>
      </c>
      <c r="B30" s="335" t="s">
        <v>355</v>
      </c>
      <c r="C30" s="336">
        <v>100</v>
      </c>
      <c r="D30" s="337" t="s">
        <v>356</v>
      </c>
      <c r="F30" s="292"/>
      <c r="G30" s="293" t="str">
        <f t="shared" si="0"/>
        <v/>
      </c>
      <c r="H30" s="292"/>
    </row>
    <row r="31" spans="1:8">
      <c r="A31" s="433" t="s">
        <v>157</v>
      </c>
      <c r="B31" s="355" t="s">
        <v>357</v>
      </c>
      <c r="C31" s="356">
        <v>150</v>
      </c>
      <c r="D31" s="357" t="s">
        <v>358</v>
      </c>
      <c r="F31" s="292"/>
      <c r="G31" s="293" t="str">
        <f t="shared" si="0"/>
        <v/>
      </c>
    </row>
    <row r="32" spans="1:8">
      <c r="A32" s="434" t="s">
        <v>158</v>
      </c>
      <c r="B32" s="435" t="s">
        <v>359</v>
      </c>
      <c r="C32" s="436">
        <v>150</v>
      </c>
      <c r="D32" s="437" t="s">
        <v>360</v>
      </c>
      <c r="F32" s="292"/>
      <c r="G32" s="293" t="str">
        <f t="shared" si="0"/>
        <v/>
      </c>
    </row>
    <row r="33" spans="1:7">
      <c r="A33" s="434" t="s">
        <v>159</v>
      </c>
      <c r="B33" s="435" t="s">
        <v>361</v>
      </c>
      <c r="C33" s="436">
        <v>200</v>
      </c>
      <c r="D33" s="437" t="s">
        <v>362</v>
      </c>
      <c r="F33" s="292"/>
      <c r="G33" s="293" t="str">
        <f t="shared" si="0"/>
        <v/>
      </c>
    </row>
    <row r="34" spans="1:7">
      <c r="A34" s="434" t="s">
        <v>160</v>
      </c>
      <c r="B34" s="435" t="s">
        <v>363</v>
      </c>
      <c r="C34" s="436">
        <v>250</v>
      </c>
      <c r="D34" s="437" t="s">
        <v>364</v>
      </c>
      <c r="F34" s="292"/>
      <c r="G34" s="293" t="str">
        <f t="shared" si="0"/>
        <v/>
      </c>
    </row>
    <row r="35" spans="1:7">
      <c r="A35" s="434" t="s">
        <v>161</v>
      </c>
      <c r="B35" s="342" t="s">
        <v>147</v>
      </c>
      <c r="C35" s="343">
        <v>150</v>
      </c>
      <c r="D35" s="344" t="s">
        <v>148</v>
      </c>
      <c r="F35" s="292"/>
      <c r="G35" s="293" t="str">
        <f t="shared" si="0"/>
        <v/>
      </c>
    </row>
    <row r="36" spans="1:7">
      <c r="A36" s="434" t="s">
        <v>162</v>
      </c>
      <c r="B36" s="342" t="s">
        <v>147</v>
      </c>
      <c r="C36" s="343">
        <v>100</v>
      </c>
      <c r="D36" s="344" t="s">
        <v>150</v>
      </c>
      <c r="F36" s="292"/>
      <c r="G36" s="293" t="str">
        <f t="shared" si="0"/>
        <v/>
      </c>
    </row>
    <row r="37" spans="1:7">
      <c r="A37" s="434" t="s">
        <v>163</v>
      </c>
      <c r="B37" s="342" t="s">
        <v>164</v>
      </c>
      <c r="C37" s="343">
        <v>10</v>
      </c>
      <c r="D37" s="344" t="s">
        <v>165</v>
      </c>
      <c r="F37" s="292"/>
      <c r="G37" s="293" t="str">
        <f t="shared" si="0"/>
        <v/>
      </c>
    </row>
    <row r="38" spans="1:7">
      <c r="A38" s="434" t="s">
        <v>166</v>
      </c>
      <c r="B38" s="342" t="s">
        <v>167</v>
      </c>
      <c r="C38" s="343">
        <v>40</v>
      </c>
      <c r="D38" s="344" t="s">
        <v>168</v>
      </c>
      <c r="F38" s="292"/>
      <c r="G38" s="293" t="str">
        <f t="shared" si="0"/>
        <v/>
      </c>
    </row>
    <row r="39" spans="1:7">
      <c r="A39" s="434" t="s">
        <v>169</v>
      </c>
      <c r="B39" s="342" t="s">
        <v>170</v>
      </c>
      <c r="C39" s="343">
        <v>80</v>
      </c>
      <c r="D39" s="344" t="s">
        <v>171</v>
      </c>
      <c r="F39" s="292"/>
      <c r="G39" s="293" t="str">
        <f t="shared" si="0"/>
        <v/>
      </c>
    </row>
    <row r="40" spans="1:7">
      <c r="A40" s="423" t="s">
        <v>172</v>
      </c>
      <c r="B40" s="352" t="s">
        <v>241</v>
      </c>
      <c r="C40" s="353"/>
      <c r="D40" s="354"/>
      <c r="F40" s="292"/>
      <c r="G40" s="293" t="str">
        <f t="shared" si="0"/>
        <v/>
      </c>
    </row>
    <row r="41" spans="1:7">
      <c r="A41" s="438" t="s">
        <v>173</v>
      </c>
      <c r="B41" s="338" t="s">
        <v>134</v>
      </c>
      <c r="C41" s="329">
        <v>0</v>
      </c>
      <c r="D41" s="330" t="s">
        <v>117</v>
      </c>
      <c r="F41" s="292"/>
      <c r="G41" s="293" t="str">
        <f t="shared" si="0"/>
        <v/>
      </c>
    </row>
    <row r="42" spans="1:7">
      <c r="A42" s="439" t="s">
        <v>98</v>
      </c>
      <c r="B42" s="440" t="s">
        <v>365</v>
      </c>
      <c r="C42" s="436"/>
      <c r="D42" s="437"/>
      <c r="F42" s="292"/>
      <c r="G42" s="293" t="str">
        <f t="shared" si="0"/>
        <v/>
      </c>
    </row>
    <row r="43" spans="1:7">
      <c r="A43" s="439" t="s">
        <v>174</v>
      </c>
      <c r="B43" s="440" t="s">
        <v>366</v>
      </c>
      <c r="C43" s="436"/>
      <c r="D43" s="437"/>
      <c r="F43" s="300" t="s">
        <v>175</v>
      </c>
      <c r="G43" s="293" t="str">
        <f t="shared" si="0"/>
        <v/>
      </c>
    </row>
    <row r="44" spans="1:7">
      <c r="A44" s="441" t="s">
        <v>367</v>
      </c>
      <c r="B44" s="442" t="s">
        <v>368</v>
      </c>
      <c r="C44" s="443"/>
      <c r="D44" s="444"/>
      <c r="F44" s="292"/>
      <c r="G44" s="293" t="str">
        <f t="shared" si="0"/>
        <v/>
      </c>
    </row>
    <row r="45" spans="1:7">
      <c r="A45" s="445" t="s">
        <v>369</v>
      </c>
      <c r="B45" s="446" t="s">
        <v>370</v>
      </c>
      <c r="C45" s="447">
        <v>0</v>
      </c>
      <c r="D45" s="448" t="s">
        <v>371</v>
      </c>
      <c r="F45" s="292"/>
      <c r="G45" s="293" t="str">
        <f t="shared" si="0"/>
        <v/>
      </c>
    </row>
    <row r="46" spans="1:7">
      <c r="A46" s="295"/>
      <c r="B46" s="296"/>
      <c r="C46" s="301"/>
      <c r="D46" s="297"/>
      <c r="F46" s="292"/>
      <c r="G46" s="293" t="str">
        <f t="shared" si="0"/>
        <v/>
      </c>
    </row>
    <row r="47" spans="1:7">
      <c r="A47" s="295"/>
      <c r="B47" s="296"/>
      <c r="C47" s="301"/>
      <c r="D47" s="297"/>
      <c r="F47" s="292"/>
      <c r="G47" s="293"/>
    </row>
    <row r="48" spans="1:7">
      <c r="A48" s="295"/>
      <c r="B48" s="296"/>
      <c r="C48" s="301"/>
      <c r="D48" s="297"/>
      <c r="F48" s="292"/>
      <c r="G48" s="293" t="str">
        <f t="shared" si="0"/>
        <v/>
      </c>
    </row>
    <row r="49" spans="1:6">
      <c r="A49" s="295"/>
      <c r="B49" s="65"/>
      <c r="C49" s="418"/>
      <c r="D49" s="419"/>
      <c r="E49" s="321"/>
      <c r="F49" s="322"/>
    </row>
    <row r="50" spans="1:6">
      <c r="A50" s="295"/>
      <c r="B50" s="65"/>
      <c r="C50" s="418"/>
      <c r="D50" s="419"/>
    </row>
    <row r="51" spans="1:6">
      <c r="A51" s="295"/>
      <c r="B51" s="65"/>
      <c r="C51" s="418"/>
      <c r="D51" s="419"/>
      <c r="E51" s="321"/>
      <c r="F51" s="322"/>
    </row>
    <row r="52" spans="1:6">
      <c r="A52" s="295"/>
      <c r="B52" s="65"/>
      <c r="C52" s="418"/>
      <c r="D52" s="419"/>
    </row>
    <row r="53" spans="1:6">
      <c r="A53" s="295"/>
      <c r="B53" s="65"/>
      <c r="C53" s="418"/>
      <c r="D53" s="419"/>
      <c r="E53" s="321"/>
      <c r="F53" s="322"/>
    </row>
    <row r="54" spans="1:6">
      <c r="A54" s="295"/>
      <c r="B54" s="65"/>
      <c r="C54" s="418"/>
      <c r="D54" s="419"/>
    </row>
    <row r="55" spans="1:6">
      <c r="A55" s="295"/>
      <c r="B55" s="65"/>
      <c r="C55" s="418"/>
      <c r="D55" s="419"/>
    </row>
    <row r="56" spans="1:6">
      <c r="A56" s="295"/>
      <c r="B56" s="65"/>
      <c r="C56" s="418"/>
      <c r="D56" s="419"/>
    </row>
    <row r="57" spans="1:6">
      <c r="A57" s="295"/>
      <c r="B57" s="65"/>
      <c r="C57" s="418"/>
      <c r="D57" s="419"/>
    </row>
    <row r="58" spans="1:6">
      <c r="A58" s="295"/>
      <c r="B58" s="65"/>
      <c r="C58" s="418"/>
      <c r="D58" s="419"/>
    </row>
    <row r="59" spans="1:6">
      <c r="A59" s="295"/>
      <c r="B59" s="65"/>
      <c r="C59" s="418"/>
      <c r="D59" s="419"/>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FEMME</vt:lpstr>
      <vt:lpstr>DOSSIER</vt:lpstr>
      <vt:lpstr>CONTRAT</vt:lpstr>
      <vt:lpstr>ACCOMPTE</vt:lpstr>
      <vt:lpstr>CGV</vt:lpstr>
      <vt:lpstr>FACTURE</vt:lpstr>
      <vt:lpstr>AUTORISATION DE PUBLICATION</vt:lpstr>
      <vt:lpstr>RAPPEL</vt:lpstr>
      <vt:lpstr>BASE PRODUITS</vt:lpstr>
      <vt:lpstr>DOSSIER!PA</vt:lpstr>
      <vt:lpstr>PA</vt:lpstr>
      <vt:lpstr>ACCOMPTE!Zone_d_impression</vt:lpstr>
      <vt:lpstr>'AUTORISATION DE PUBLICATION'!Zone_d_impression</vt:lpstr>
      <vt:lpstr>CGV!Zone_d_impression</vt:lpstr>
      <vt:lpstr>CONTRAT!Zone_d_impression</vt:lpstr>
      <vt:lpstr>DOSSIER!Zone_d_impression</vt:lpstr>
      <vt:lpstr>FACTURE!Zone_d_impression</vt:lpstr>
      <vt:lpstr>FEMME!Zone_d_impression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2023-03-07T12:30:51Z</cp:lastPrinted>
  <dcterms:created xsi:type="dcterms:W3CDTF">2020-04-16T07:45:16Z</dcterms:created>
  <dcterms:modified xsi:type="dcterms:W3CDTF">2024-09-23T10:23:00Z</dcterms:modified>
</cp:coreProperties>
</file>